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1100" windowHeight="6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W5" i="1" l="1"/>
  <c r="X5" i="1" s="1"/>
  <c r="W6" i="1"/>
  <c r="X6" i="1"/>
  <c r="W7" i="1"/>
  <c r="X7" i="1" s="1"/>
  <c r="W8" i="1"/>
  <c r="X8" i="1"/>
  <c r="W9" i="1"/>
  <c r="X9" i="1" s="1"/>
  <c r="W10" i="1"/>
  <c r="X10" i="1"/>
  <c r="W11" i="1"/>
  <c r="X11" i="1" s="1"/>
  <c r="W12" i="1"/>
  <c r="X12" i="1"/>
  <c r="W13" i="1"/>
  <c r="X13" i="1" s="1"/>
  <c r="W14" i="1"/>
  <c r="X14" i="1"/>
  <c r="W15" i="1"/>
  <c r="X15" i="1" s="1"/>
  <c r="W16" i="1"/>
  <c r="X16" i="1"/>
  <c r="W17" i="1"/>
  <c r="X17" i="1" s="1"/>
  <c r="W18" i="1"/>
  <c r="X18" i="1"/>
  <c r="W19" i="1"/>
  <c r="X19" i="1" s="1"/>
  <c r="W20" i="1"/>
  <c r="X20" i="1"/>
  <c r="W21" i="1"/>
  <c r="X21" i="1" s="1"/>
  <c r="W22" i="1"/>
  <c r="X22" i="1"/>
  <c r="W23" i="1"/>
  <c r="X23" i="1" s="1"/>
  <c r="W24" i="1"/>
  <c r="X24" i="1"/>
  <c r="W25" i="1"/>
  <c r="X25" i="1" s="1"/>
  <c r="W26" i="1"/>
  <c r="X26" i="1"/>
  <c r="W27" i="1"/>
  <c r="X27" i="1" s="1"/>
  <c r="W28" i="1"/>
  <c r="X28" i="1"/>
  <c r="W29" i="1"/>
  <c r="X29" i="1" s="1"/>
  <c r="W30" i="1"/>
  <c r="X30" i="1"/>
  <c r="W31" i="1"/>
  <c r="X31" i="1" s="1"/>
  <c r="W32" i="1"/>
  <c r="X32" i="1"/>
  <c r="W33" i="1"/>
  <c r="X33" i="1" s="1"/>
  <c r="W34" i="1"/>
  <c r="X34" i="1"/>
  <c r="W35" i="1"/>
  <c r="X35" i="1" s="1"/>
  <c r="W36" i="1"/>
  <c r="X36" i="1"/>
  <c r="B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B41" i="1"/>
  <c r="B42" i="1"/>
  <c r="B43" i="1"/>
  <c r="B44" i="1"/>
  <c r="W38" i="1" l="1"/>
</calcChain>
</file>

<file path=xl/sharedStrings.xml><?xml version="1.0" encoding="utf-8"?>
<sst xmlns="http://schemas.openxmlformats.org/spreadsheetml/2006/main" count="66" uniqueCount="66">
  <si>
    <t>Příjmení a jméno</t>
  </si>
  <si>
    <t>Zameškáno</t>
  </si>
  <si>
    <t>průměr:</t>
  </si>
  <si>
    <t>AK</t>
  </si>
  <si>
    <t>NK</t>
  </si>
  <si>
    <t>Průměr</t>
  </si>
  <si>
    <t>Vyzn.</t>
  </si>
  <si>
    <t>povinné předměty</t>
  </si>
  <si>
    <t>volitelné předměty</t>
  </si>
  <si>
    <t>Juklová Lenka</t>
  </si>
  <si>
    <t>celkem zameškáno:</t>
  </si>
  <si>
    <t>počet pětek</t>
  </si>
  <si>
    <t>průměrná známka
žáků s počtem zameškaných hodin více než 50</t>
  </si>
  <si>
    <t xml:space="preserve">průměrná známka
žáků s počtem zameškaných hodin méně než 50 </t>
  </si>
  <si>
    <t>počet čtyřek</t>
  </si>
  <si>
    <t>ČJ</t>
  </si>
  <si>
    <t>AJ</t>
  </si>
  <si>
    <t>NJ</t>
  </si>
  <si>
    <t>M</t>
  </si>
  <si>
    <t>Fy</t>
  </si>
  <si>
    <t>Dě</t>
  </si>
  <si>
    <t>Ch</t>
  </si>
  <si>
    <t>Z</t>
  </si>
  <si>
    <t>Inf</t>
  </si>
  <si>
    <t>Spa</t>
  </si>
  <si>
    <t>Ker</t>
  </si>
  <si>
    <t>Bi</t>
  </si>
  <si>
    <t>Ov</t>
  </si>
  <si>
    <t>Vv</t>
  </si>
  <si>
    <t>Hv</t>
  </si>
  <si>
    <t>Tv</t>
  </si>
  <si>
    <t>Pč</t>
  </si>
  <si>
    <t>Rv</t>
  </si>
  <si>
    <t>Durmanová Eva</t>
  </si>
  <si>
    <t>Dušbaba Emil</t>
  </si>
  <si>
    <t>Fuchtl Kryštof</t>
  </si>
  <si>
    <t>Bahníková Anna</t>
  </si>
  <si>
    <t>Nechodil Radek</t>
  </si>
  <si>
    <t>Vyžlová Hermína</t>
  </si>
  <si>
    <t>Žaloudková Terezie</t>
  </si>
  <si>
    <t>Nechybělová Běla</t>
  </si>
  <si>
    <t>Vykouřilová Marie</t>
  </si>
  <si>
    <t>Vylámal Kristián</t>
  </si>
  <si>
    <t>Opuchlá Magdalena</t>
  </si>
  <si>
    <t>Choroš Miloš</t>
  </si>
  <si>
    <t>Hrozný Ivan</t>
  </si>
  <si>
    <t>Mravenec František</t>
  </si>
  <si>
    <t>Juklová Liběna</t>
  </si>
  <si>
    <t>Indošová Rybana</t>
  </si>
  <si>
    <t>Junák Jan</t>
  </si>
  <si>
    <t>Koza Pavel</t>
  </si>
  <si>
    <t>Korbel Jiří</t>
  </si>
  <si>
    <t>Mumínková Marie</t>
  </si>
  <si>
    <t>Ostnatá Růžena</t>
  </si>
  <si>
    <t>Sararevo Ferdinand</t>
  </si>
  <si>
    <t>Granát Adolf</t>
  </si>
  <si>
    <t>Klystýr Lumír</t>
  </si>
  <si>
    <t>Šemík Horymír</t>
  </si>
  <si>
    <t>Tlustá Berta</t>
  </si>
  <si>
    <t>Lízalová Zdena</t>
  </si>
  <si>
    <t>Lemur Kazimír</t>
  </si>
  <si>
    <t>Placatá Naděžda</t>
  </si>
  <si>
    <t>Ramenatá Mahulena</t>
  </si>
  <si>
    <t>Rusák Ivan</t>
  </si>
  <si>
    <t>medián:</t>
  </si>
  <si>
    <t>Přehled prospěchu třídy 8.B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</si>
</sst>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26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20"/>
      <color indexed="1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2" fontId="0" fillId="0" borderId="4" xfId="0" applyNumberFormat="1" applyBorder="1"/>
    <xf numFmtId="0" fontId="0" fillId="0" borderId="11" xfId="0" applyBorder="1"/>
    <xf numFmtId="0" fontId="0" fillId="0" borderId="13" xfId="0" applyBorder="1"/>
    <xf numFmtId="0" fontId="0" fillId="0" borderId="4" xfId="0" applyBorder="1"/>
    <xf numFmtId="0" fontId="0" fillId="0" borderId="21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2" fontId="0" fillId="0" borderId="10" xfId="0" applyNumberFormat="1" applyBorder="1"/>
    <xf numFmtId="0" fontId="0" fillId="0" borderId="11" xfId="0" applyBorder="1" applyAlignment="1">
      <alignment wrapText="1"/>
    </xf>
    <xf numFmtId="2" fontId="0" fillId="0" borderId="15" xfId="0" applyNumberFormat="1" applyBorder="1"/>
    <xf numFmtId="0" fontId="4" fillId="2" borderId="16" xfId="0" applyFont="1" applyFill="1" applyBorder="1" applyAlignment="1">
      <alignment horizontal="right"/>
    </xf>
    <xf numFmtId="0" fontId="0" fillId="2" borderId="8" xfId="0" applyFill="1" applyBorder="1"/>
    <xf numFmtId="2" fontId="0" fillId="0" borderId="6" xfId="0" applyNumberFormat="1" applyBorder="1"/>
    <xf numFmtId="2" fontId="0" fillId="0" borderId="21" xfId="0" applyNumberFormat="1" applyBorder="1"/>
    <xf numFmtId="2" fontId="0" fillId="0" borderId="0" xfId="0" applyNumberFormat="1" applyBorder="1"/>
    <xf numFmtId="0" fontId="0" fillId="0" borderId="22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1">
    <cellStyle name="Normální" xfId="0" builtinId="0"/>
  </cellStyles>
  <dxfs count="3"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zoomScale="90" zoomScaleNormal="90" workbookViewId="0">
      <selection activeCell="A2" sqref="A2"/>
    </sheetView>
  </sheetViews>
  <sheetFormatPr defaultRowHeight="12.75" x14ac:dyDescent="0.2"/>
  <cols>
    <col min="1" max="1" width="19.42578125" customWidth="1"/>
    <col min="2" max="2" width="10.28515625" customWidth="1"/>
    <col min="3" max="22" width="4.85546875" customWidth="1"/>
    <col min="24" max="24" width="5.7109375" customWidth="1"/>
  </cols>
  <sheetData>
    <row r="1" spans="1:27" ht="26.25" x14ac:dyDescent="0.4">
      <c r="A1" s="44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</row>
    <row r="2" spans="1:27" ht="6.75" customHeight="1" thickBot="1" x14ac:dyDescent="0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ht="13.5" thickBot="1" x14ac:dyDescent="0.25">
      <c r="C3" s="39" t="s">
        <v>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42" t="s">
        <v>8</v>
      </c>
      <c r="S3" s="40"/>
      <c r="T3" s="40"/>
      <c r="U3" s="40"/>
      <c r="V3" s="43"/>
    </row>
    <row r="4" spans="1:27" x14ac:dyDescent="0.2">
      <c r="A4" s="7" t="s">
        <v>0</v>
      </c>
      <c r="B4" s="8" t="s">
        <v>1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21</v>
      </c>
      <c r="I4" s="9" t="s">
        <v>22</v>
      </c>
      <c r="J4" s="9" t="s">
        <v>26</v>
      </c>
      <c r="K4" s="9" t="s">
        <v>20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32</v>
      </c>
      <c r="Q4" s="9" t="s">
        <v>31</v>
      </c>
      <c r="R4" s="10" t="s">
        <v>3</v>
      </c>
      <c r="S4" s="10" t="s">
        <v>4</v>
      </c>
      <c r="T4" s="10" t="s">
        <v>23</v>
      </c>
      <c r="U4" s="9" t="s">
        <v>24</v>
      </c>
      <c r="V4" s="10" t="s">
        <v>25</v>
      </c>
      <c r="W4" s="11" t="s">
        <v>5</v>
      </c>
      <c r="X4" s="12" t="s">
        <v>6</v>
      </c>
    </row>
    <row r="5" spans="1:27" ht="12.2" customHeight="1" x14ac:dyDescent="0.2">
      <c r="A5" s="13" t="s">
        <v>36</v>
      </c>
      <c r="B5" s="6">
        <v>18</v>
      </c>
      <c r="C5" s="1">
        <v>3</v>
      </c>
      <c r="D5" s="1">
        <v>2</v>
      </c>
      <c r="E5" s="1"/>
      <c r="F5" s="1">
        <v>1</v>
      </c>
      <c r="G5" s="1">
        <v>1</v>
      </c>
      <c r="H5" s="1">
        <v>1</v>
      </c>
      <c r="I5" s="1">
        <v>1</v>
      </c>
      <c r="J5" s="1">
        <v>3</v>
      </c>
      <c r="K5" s="1">
        <v>2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2</v>
      </c>
      <c r="S5" s="1"/>
      <c r="T5" s="1">
        <v>3</v>
      </c>
      <c r="U5" s="1"/>
      <c r="V5" s="1"/>
      <c r="W5" s="5">
        <f>AVERAGE(C5:V5)</f>
        <v>1.5625</v>
      </c>
      <c r="X5" s="14" t="str">
        <f>IF(AND((W5&lt;=1.5),MAX(C5:V5)&lt;=2),"ano","ne")</f>
        <v>ne</v>
      </c>
    </row>
    <row r="6" spans="1:27" ht="12.2" customHeight="1" x14ac:dyDescent="0.2">
      <c r="A6" s="15" t="s">
        <v>33</v>
      </c>
      <c r="B6" s="6">
        <v>152</v>
      </c>
      <c r="C6" s="1">
        <v>4</v>
      </c>
      <c r="D6" s="1"/>
      <c r="E6" s="1">
        <v>3</v>
      </c>
      <c r="F6" s="1">
        <v>1</v>
      </c>
      <c r="G6" s="1">
        <v>1</v>
      </c>
      <c r="H6" s="1">
        <v>1</v>
      </c>
      <c r="I6" s="1">
        <v>1</v>
      </c>
      <c r="J6" s="1">
        <v>5</v>
      </c>
      <c r="K6" s="1">
        <v>4</v>
      </c>
      <c r="L6" s="1">
        <v>3</v>
      </c>
      <c r="M6" s="1">
        <v>2</v>
      </c>
      <c r="N6" s="1">
        <v>2</v>
      </c>
      <c r="O6" s="1">
        <v>3</v>
      </c>
      <c r="P6" s="1">
        <v>1</v>
      </c>
      <c r="Q6" s="1">
        <v>1</v>
      </c>
      <c r="R6" s="1"/>
      <c r="S6" s="1"/>
      <c r="T6" s="1"/>
      <c r="U6" s="1">
        <v>1</v>
      </c>
      <c r="V6" s="1">
        <v>1</v>
      </c>
      <c r="W6" s="5">
        <f>AVERAGE(C6:V6)</f>
        <v>2.125</v>
      </c>
      <c r="X6" s="14" t="str">
        <f>IF(AND((W6&lt;=1.5),MAX(C6:V6)&lt;=2),"ano","ne")</f>
        <v>ne</v>
      </c>
    </row>
    <row r="7" spans="1:27" ht="12.2" customHeight="1" x14ac:dyDescent="0.2">
      <c r="A7" s="15" t="s">
        <v>34</v>
      </c>
      <c r="B7" s="6">
        <v>2</v>
      </c>
      <c r="C7" s="1">
        <v>1</v>
      </c>
      <c r="D7" s="1">
        <v>1</v>
      </c>
      <c r="E7" s="1"/>
      <c r="F7" s="1">
        <v>2</v>
      </c>
      <c r="G7" s="1">
        <v>1</v>
      </c>
      <c r="H7" s="1">
        <v>1</v>
      </c>
      <c r="I7" s="1">
        <v>1</v>
      </c>
      <c r="J7" s="1">
        <v>1</v>
      </c>
      <c r="K7" s="1">
        <v>2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/>
      <c r="T7" s="1"/>
      <c r="U7" s="1">
        <v>1</v>
      </c>
      <c r="V7" s="1"/>
      <c r="W7" s="5">
        <f t="shared" ref="W7:W25" si="0">AVERAGE(C7:V7)</f>
        <v>1.125</v>
      </c>
      <c r="X7" s="14" t="str">
        <f t="shared" ref="X7:X25" si="1">IF(AND((W7&lt;=1.5),MAX(C7:V7)&lt;=2),"ano","ne")</f>
        <v>ano</v>
      </c>
    </row>
    <row r="8" spans="1:27" ht="12.2" customHeight="1" x14ac:dyDescent="0.2">
      <c r="A8" s="15" t="s">
        <v>35</v>
      </c>
      <c r="B8" s="6">
        <v>15</v>
      </c>
      <c r="C8" s="1">
        <v>2</v>
      </c>
      <c r="D8" s="1">
        <v>2</v>
      </c>
      <c r="E8" s="1"/>
      <c r="F8" s="1">
        <v>1</v>
      </c>
      <c r="G8" s="1">
        <v>2</v>
      </c>
      <c r="H8" s="1">
        <v>1</v>
      </c>
      <c r="I8" s="1">
        <v>1</v>
      </c>
      <c r="J8" s="1">
        <v>1</v>
      </c>
      <c r="K8" s="1">
        <v>2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2</v>
      </c>
      <c r="S8" s="1"/>
      <c r="T8" s="1">
        <v>1</v>
      </c>
      <c r="U8" s="1"/>
      <c r="V8" s="1"/>
      <c r="W8" s="5">
        <f t="shared" si="0"/>
        <v>1.3125</v>
      </c>
      <c r="X8" s="14" t="str">
        <f t="shared" si="1"/>
        <v>ano</v>
      </c>
    </row>
    <row r="9" spans="1:27" ht="12.2" customHeight="1" x14ac:dyDescent="0.2">
      <c r="A9" s="15" t="s">
        <v>55</v>
      </c>
      <c r="B9" s="6">
        <v>64</v>
      </c>
      <c r="C9" s="1">
        <v>3</v>
      </c>
      <c r="D9" s="1">
        <v>4</v>
      </c>
      <c r="E9" s="1"/>
      <c r="F9" s="1">
        <v>3</v>
      </c>
      <c r="G9" s="1">
        <v>3</v>
      </c>
      <c r="H9" s="1">
        <v>2</v>
      </c>
      <c r="I9" s="1">
        <v>2</v>
      </c>
      <c r="J9" s="1">
        <v>2</v>
      </c>
      <c r="K9" s="1">
        <v>2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/>
      <c r="S9" s="1"/>
      <c r="T9" s="1"/>
      <c r="U9" s="1">
        <v>2</v>
      </c>
      <c r="V9" s="1">
        <v>1</v>
      </c>
      <c r="W9" s="5">
        <f t="shared" si="0"/>
        <v>1.875</v>
      </c>
      <c r="X9" s="14" t="str">
        <f t="shared" si="1"/>
        <v>ne</v>
      </c>
    </row>
    <row r="10" spans="1:27" ht="12.2" customHeight="1" x14ac:dyDescent="0.2">
      <c r="A10" s="15" t="s">
        <v>45</v>
      </c>
      <c r="B10" s="6">
        <v>139</v>
      </c>
      <c r="C10" s="1">
        <v>5</v>
      </c>
      <c r="D10" s="1"/>
      <c r="E10" s="1">
        <v>4</v>
      </c>
      <c r="F10" s="1">
        <v>3</v>
      </c>
      <c r="G10" s="1">
        <v>3</v>
      </c>
      <c r="H10" s="1">
        <v>2</v>
      </c>
      <c r="I10" s="1">
        <v>2</v>
      </c>
      <c r="J10" s="1">
        <v>3</v>
      </c>
      <c r="K10" s="1">
        <v>2</v>
      </c>
      <c r="L10" s="1">
        <v>1</v>
      </c>
      <c r="M10" s="1">
        <v>1</v>
      </c>
      <c r="N10" s="1">
        <v>1</v>
      </c>
      <c r="O10" s="1">
        <v>1</v>
      </c>
      <c r="P10" s="1">
        <v>2</v>
      </c>
      <c r="Q10" s="1">
        <v>2</v>
      </c>
      <c r="R10" s="1"/>
      <c r="S10" s="1">
        <v>3</v>
      </c>
      <c r="T10" s="1">
        <v>3</v>
      </c>
      <c r="U10" s="1"/>
      <c r="V10" s="1"/>
      <c r="W10" s="5">
        <f t="shared" si="0"/>
        <v>2.375</v>
      </c>
      <c r="X10" s="14" t="str">
        <f t="shared" si="1"/>
        <v>ne</v>
      </c>
    </row>
    <row r="11" spans="1:27" ht="12.2" customHeight="1" x14ac:dyDescent="0.2">
      <c r="A11" s="15" t="s">
        <v>44</v>
      </c>
      <c r="B11" s="6">
        <v>55</v>
      </c>
      <c r="C11" s="1">
        <v>2</v>
      </c>
      <c r="D11" s="1">
        <v>2</v>
      </c>
      <c r="E11" s="1"/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2</v>
      </c>
      <c r="S11" s="1"/>
      <c r="T11" s="1"/>
      <c r="U11" s="1"/>
      <c r="V11" s="1">
        <v>1</v>
      </c>
      <c r="W11" s="5">
        <f t="shared" si="0"/>
        <v>1.5625</v>
      </c>
      <c r="X11" s="14" t="str">
        <f t="shared" si="1"/>
        <v>ne</v>
      </c>
    </row>
    <row r="12" spans="1:27" ht="12.2" customHeight="1" x14ac:dyDescent="0.2">
      <c r="A12" s="15" t="s">
        <v>48</v>
      </c>
      <c r="B12" s="6">
        <v>16</v>
      </c>
      <c r="C12" s="1">
        <v>1</v>
      </c>
      <c r="D12" s="1">
        <v>1</v>
      </c>
      <c r="E12" s="1"/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2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/>
      <c r="T12" s="1"/>
      <c r="U12" s="1">
        <v>1</v>
      </c>
      <c r="V12" s="1"/>
      <c r="W12" s="5">
        <f t="shared" si="0"/>
        <v>1.0625</v>
      </c>
      <c r="X12" s="14" t="str">
        <f t="shared" si="1"/>
        <v>ano</v>
      </c>
    </row>
    <row r="13" spans="1:27" ht="12.2" customHeight="1" thickBot="1" x14ac:dyDescent="0.25">
      <c r="A13" s="15" t="s">
        <v>9</v>
      </c>
      <c r="B13" s="6">
        <v>9</v>
      </c>
      <c r="C13" s="1">
        <v>2</v>
      </c>
      <c r="D13" s="1"/>
      <c r="E13" s="1">
        <v>2</v>
      </c>
      <c r="F13" s="1">
        <v>2</v>
      </c>
      <c r="G13" s="1">
        <v>2</v>
      </c>
      <c r="H13" s="1">
        <v>2</v>
      </c>
      <c r="I13" s="1">
        <v>2</v>
      </c>
      <c r="J13" s="1">
        <v>2</v>
      </c>
      <c r="K13" s="1">
        <v>2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/>
      <c r="S13" s="1"/>
      <c r="T13" s="1">
        <v>1</v>
      </c>
      <c r="U13" s="1"/>
      <c r="V13" s="1">
        <v>2</v>
      </c>
      <c r="W13" s="5">
        <f t="shared" si="0"/>
        <v>1.5625</v>
      </c>
      <c r="X13" s="14" t="str">
        <f t="shared" si="1"/>
        <v>ne</v>
      </c>
    </row>
    <row r="14" spans="1:27" ht="12.2" customHeight="1" thickBot="1" x14ac:dyDescent="0.25">
      <c r="A14" s="15" t="s">
        <v>47</v>
      </c>
      <c r="B14" s="6">
        <v>39</v>
      </c>
      <c r="C14" s="1">
        <v>3</v>
      </c>
      <c r="D14" s="1"/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1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1"/>
      <c r="S14" s="1"/>
      <c r="T14" s="1"/>
      <c r="U14" s="1">
        <v>2</v>
      </c>
      <c r="V14" s="1">
        <v>1</v>
      </c>
      <c r="W14" s="5">
        <f>AVERAGE(C14:V14)</f>
        <v>1.6875</v>
      </c>
      <c r="X14" s="14" t="str">
        <f>IF(AND((W14&lt;=1.5),MAX(C14:V14)&lt;=2),"ano","ne")</f>
        <v>ne</v>
      </c>
      <c r="AA14" s="38"/>
    </row>
    <row r="15" spans="1:27" ht="12.2" customHeight="1" x14ac:dyDescent="0.2">
      <c r="A15" s="15" t="s">
        <v>49</v>
      </c>
      <c r="B15" s="6">
        <v>12</v>
      </c>
      <c r="C15" s="1">
        <v>1</v>
      </c>
      <c r="D15" s="1">
        <v>2</v>
      </c>
      <c r="E15" s="1"/>
      <c r="F15" s="1">
        <v>1</v>
      </c>
      <c r="G15" s="1">
        <v>1</v>
      </c>
      <c r="H15" s="1">
        <v>2</v>
      </c>
      <c r="I15" s="1">
        <v>1</v>
      </c>
      <c r="J15" s="1">
        <v>1</v>
      </c>
      <c r="K15" s="1">
        <v>2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/>
      <c r="S15" s="1"/>
      <c r="T15" s="1">
        <v>1</v>
      </c>
      <c r="U15" s="1">
        <v>1</v>
      </c>
      <c r="V15" s="1"/>
      <c r="W15" s="5">
        <f t="shared" si="0"/>
        <v>1.1875</v>
      </c>
      <c r="X15" s="14" t="str">
        <f t="shared" si="1"/>
        <v>ano</v>
      </c>
    </row>
    <row r="16" spans="1:27" ht="12.2" customHeight="1" x14ac:dyDescent="0.2">
      <c r="A16" s="15" t="s">
        <v>56</v>
      </c>
      <c r="B16" s="6">
        <v>88</v>
      </c>
      <c r="C16" s="1">
        <v>3</v>
      </c>
      <c r="D16" s="1">
        <v>3</v>
      </c>
      <c r="E16" s="1"/>
      <c r="F16" s="1">
        <v>2</v>
      </c>
      <c r="G16" s="1">
        <v>2</v>
      </c>
      <c r="H16" s="1">
        <v>3</v>
      </c>
      <c r="I16" s="1">
        <v>2</v>
      </c>
      <c r="J16" s="1">
        <v>3</v>
      </c>
      <c r="K16" s="1">
        <v>2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3</v>
      </c>
      <c r="S16" s="1"/>
      <c r="T16" s="1"/>
      <c r="U16" s="1"/>
      <c r="V16" s="1">
        <v>4</v>
      </c>
      <c r="W16" s="5">
        <f t="shared" si="0"/>
        <v>2.0625</v>
      </c>
      <c r="X16" s="14" t="str">
        <f t="shared" si="1"/>
        <v>ne</v>
      </c>
    </row>
    <row r="17" spans="1:24" ht="12.2" customHeight="1" x14ac:dyDescent="0.2">
      <c r="A17" s="15" t="s">
        <v>51</v>
      </c>
      <c r="B17" s="6">
        <v>12</v>
      </c>
      <c r="C17" s="1">
        <v>3</v>
      </c>
      <c r="D17" s="1"/>
      <c r="E17" s="1">
        <v>2</v>
      </c>
      <c r="F17" s="1">
        <v>3</v>
      </c>
      <c r="G17" s="1">
        <v>4</v>
      </c>
      <c r="H17" s="1">
        <v>3</v>
      </c>
      <c r="I17" s="1">
        <v>5</v>
      </c>
      <c r="J17" s="1">
        <v>4</v>
      </c>
      <c r="K17" s="1">
        <v>2</v>
      </c>
      <c r="L17" s="1">
        <v>1</v>
      </c>
      <c r="M17" s="1">
        <v>1</v>
      </c>
      <c r="N17" s="1">
        <v>1</v>
      </c>
      <c r="O17" s="1">
        <v>1</v>
      </c>
      <c r="P17" s="1">
        <v>2</v>
      </c>
      <c r="Q17" s="1">
        <v>2</v>
      </c>
      <c r="R17" s="1">
        <v>4</v>
      </c>
      <c r="S17" s="1"/>
      <c r="T17" s="1"/>
      <c r="U17" s="1">
        <v>3</v>
      </c>
      <c r="V17" s="1"/>
      <c r="W17" s="5">
        <f t="shared" si="0"/>
        <v>2.5625</v>
      </c>
      <c r="X17" s="14" t="str">
        <f t="shared" si="1"/>
        <v>ne</v>
      </c>
    </row>
    <row r="18" spans="1:24" ht="12.2" customHeight="1" x14ac:dyDescent="0.2">
      <c r="A18" s="15" t="s">
        <v>50</v>
      </c>
      <c r="B18" s="6">
        <v>22</v>
      </c>
      <c r="C18" s="1">
        <v>2</v>
      </c>
      <c r="D18" s="1">
        <v>1</v>
      </c>
      <c r="E18" s="1"/>
      <c r="F18" s="1">
        <v>2</v>
      </c>
      <c r="G18" s="1">
        <v>2</v>
      </c>
      <c r="H18" s="1">
        <v>1</v>
      </c>
      <c r="I18" s="1">
        <v>1</v>
      </c>
      <c r="J18" s="1">
        <v>3</v>
      </c>
      <c r="K18" s="1">
        <v>2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/>
      <c r="T18" s="1"/>
      <c r="U18" s="1"/>
      <c r="V18" s="1">
        <v>1</v>
      </c>
      <c r="W18" s="5">
        <f t="shared" si="0"/>
        <v>1.375</v>
      </c>
      <c r="X18" s="14" t="str">
        <f t="shared" si="1"/>
        <v>ne</v>
      </c>
    </row>
    <row r="19" spans="1:24" ht="12.2" customHeight="1" x14ac:dyDescent="0.2">
      <c r="A19" s="15" t="s">
        <v>60</v>
      </c>
      <c r="B19" s="6">
        <v>8</v>
      </c>
      <c r="C19" s="1">
        <v>1</v>
      </c>
      <c r="D19" s="1">
        <v>1</v>
      </c>
      <c r="E19" s="1"/>
      <c r="F19" s="1">
        <v>2</v>
      </c>
      <c r="G19" s="1">
        <v>1</v>
      </c>
      <c r="H19" s="1">
        <v>1</v>
      </c>
      <c r="I19" s="1">
        <v>1</v>
      </c>
      <c r="J19" s="1">
        <v>1</v>
      </c>
      <c r="K19" s="1">
        <v>2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/>
      <c r="T19" s="1">
        <v>1</v>
      </c>
      <c r="U19" s="1"/>
      <c r="V19" s="1"/>
      <c r="W19" s="5">
        <f t="shared" si="0"/>
        <v>1.125</v>
      </c>
      <c r="X19" s="14" t="str">
        <f t="shared" si="1"/>
        <v>ano</v>
      </c>
    </row>
    <row r="20" spans="1:24" ht="12.2" customHeight="1" x14ac:dyDescent="0.2">
      <c r="A20" s="15" t="s">
        <v>59</v>
      </c>
      <c r="B20" s="6">
        <v>1</v>
      </c>
      <c r="C20" s="1">
        <v>1</v>
      </c>
      <c r="D20" s="1">
        <v>1</v>
      </c>
      <c r="E20" s="1"/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/>
      <c r="T20" s="1">
        <v>1</v>
      </c>
      <c r="U20" s="1"/>
      <c r="V20" s="1"/>
      <c r="W20" s="5">
        <f t="shared" si="0"/>
        <v>1</v>
      </c>
      <c r="X20" s="14" t="str">
        <f t="shared" si="1"/>
        <v>ano</v>
      </c>
    </row>
    <row r="21" spans="1:24" ht="12.2" customHeight="1" x14ac:dyDescent="0.2">
      <c r="A21" s="15" t="s">
        <v>46</v>
      </c>
      <c r="B21" s="6">
        <v>16</v>
      </c>
      <c r="C21" s="1">
        <v>3</v>
      </c>
      <c r="D21" s="1"/>
      <c r="E21" s="1">
        <v>3</v>
      </c>
      <c r="F21" s="1">
        <v>4</v>
      </c>
      <c r="G21" s="1">
        <v>4</v>
      </c>
      <c r="H21" s="1">
        <v>3</v>
      </c>
      <c r="I21" s="1">
        <v>2</v>
      </c>
      <c r="J21" s="1">
        <v>3</v>
      </c>
      <c r="K21" s="1">
        <v>2</v>
      </c>
      <c r="L21" s="1">
        <v>1</v>
      </c>
      <c r="M21" s="1">
        <v>1</v>
      </c>
      <c r="N21" s="1">
        <v>1</v>
      </c>
      <c r="O21" s="1">
        <v>1</v>
      </c>
      <c r="P21" s="1">
        <v>3</v>
      </c>
      <c r="Q21" s="1">
        <v>2</v>
      </c>
      <c r="R21" s="1"/>
      <c r="S21" s="1"/>
      <c r="T21" s="1"/>
      <c r="U21" s="1">
        <v>3</v>
      </c>
      <c r="V21" s="1">
        <v>1</v>
      </c>
      <c r="W21" s="5">
        <f t="shared" si="0"/>
        <v>2.3125</v>
      </c>
      <c r="X21" s="14" t="str">
        <f t="shared" si="1"/>
        <v>ne</v>
      </c>
    </row>
    <row r="22" spans="1:24" ht="12.2" customHeight="1" x14ac:dyDescent="0.2">
      <c r="A22" s="15" t="s">
        <v>52</v>
      </c>
      <c r="B22" s="6">
        <v>57</v>
      </c>
      <c r="C22" s="1">
        <v>4</v>
      </c>
      <c r="D22" s="1">
        <v>3</v>
      </c>
      <c r="E22" s="1"/>
      <c r="F22" s="1">
        <v>3</v>
      </c>
      <c r="G22" s="1">
        <v>3</v>
      </c>
      <c r="H22" s="1">
        <v>3</v>
      </c>
      <c r="I22" s="1">
        <v>1</v>
      </c>
      <c r="J22" s="1">
        <v>2</v>
      </c>
      <c r="K22" s="1">
        <v>2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/>
      <c r="S22" s="1"/>
      <c r="T22" s="1">
        <v>2</v>
      </c>
      <c r="U22" s="1">
        <v>3</v>
      </c>
      <c r="V22" s="1"/>
      <c r="W22" s="5">
        <f t="shared" si="0"/>
        <v>2</v>
      </c>
      <c r="X22" s="14" t="str">
        <f t="shared" si="1"/>
        <v>ne</v>
      </c>
    </row>
    <row r="23" spans="1:24" ht="12.2" customHeight="1" x14ac:dyDescent="0.2">
      <c r="A23" s="15" t="s">
        <v>37</v>
      </c>
      <c r="B23" s="6">
        <v>107</v>
      </c>
      <c r="C23" s="1">
        <v>2</v>
      </c>
      <c r="D23" s="1">
        <v>2</v>
      </c>
      <c r="E23" s="1"/>
      <c r="F23" s="1">
        <v>2</v>
      </c>
      <c r="G23" s="1">
        <v>3</v>
      </c>
      <c r="H23" s="1">
        <v>2</v>
      </c>
      <c r="I23" s="1">
        <v>2</v>
      </c>
      <c r="J23" s="1">
        <v>2</v>
      </c>
      <c r="K23" s="1">
        <v>2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/>
      <c r="S23" s="1"/>
      <c r="T23" s="1"/>
      <c r="U23" s="1">
        <v>3</v>
      </c>
      <c r="V23" s="1">
        <v>2</v>
      </c>
      <c r="W23" s="5">
        <f t="shared" si="0"/>
        <v>1.75</v>
      </c>
      <c r="X23" s="14" t="str">
        <f t="shared" si="1"/>
        <v>ne</v>
      </c>
    </row>
    <row r="24" spans="1:24" ht="12.2" customHeight="1" x14ac:dyDescent="0.2">
      <c r="A24" s="15" t="s">
        <v>40</v>
      </c>
      <c r="B24" s="6">
        <v>0</v>
      </c>
      <c r="C24" s="1">
        <v>1</v>
      </c>
      <c r="D24" s="1">
        <v>1</v>
      </c>
      <c r="E24" s="1"/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/>
      <c r="T24" s="1"/>
      <c r="U24" s="1"/>
      <c r="V24" s="1"/>
      <c r="W24" s="5">
        <f t="shared" si="0"/>
        <v>1</v>
      </c>
      <c r="X24" s="14" t="str">
        <f t="shared" si="1"/>
        <v>ano</v>
      </c>
    </row>
    <row r="25" spans="1:24" ht="12.2" customHeight="1" x14ac:dyDescent="0.2">
      <c r="A25" s="15" t="s">
        <v>43</v>
      </c>
      <c r="B25" s="6">
        <v>89</v>
      </c>
      <c r="C25" s="1">
        <v>1</v>
      </c>
      <c r="D25" s="1">
        <v>1</v>
      </c>
      <c r="E25" s="1"/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2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/>
      <c r="T25" s="1"/>
      <c r="U25" s="1">
        <v>1</v>
      </c>
      <c r="V25" s="1"/>
      <c r="W25" s="5">
        <f t="shared" si="0"/>
        <v>1.0625</v>
      </c>
      <c r="X25" s="14" t="str">
        <f t="shared" si="1"/>
        <v>ano</v>
      </c>
    </row>
    <row r="26" spans="1:24" ht="12.2" customHeight="1" x14ac:dyDescent="0.2">
      <c r="A26" s="15" t="s">
        <v>53</v>
      </c>
      <c r="B26" s="6">
        <v>65</v>
      </c>
      <c r="C26" s="1">
        <v>2</v>
      </c>
      <c r="D26" s="1"/>
      <c r="E26" s="1">
        <v>1</v>
      </c>
      <c r="F26" s="1">
        <v>3</v>
      </c>
      <c r="G26" s="1">
        <v>1</v>
      </c>
      <c r="H26" s="1">
        <v>1</v>
      </c>
      <c r="I26" s="1">
        <v>1</v>
      </c>
      <c r="J26" s="1">
        <v>1</v>
      </c>
      <c r="K26" s="1">
        <v>2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/>
      <c r="S26" s="1"/>
      <c r="T26" s="1">
        <v>2</v>
      </c>
      <c r="U26" s="1">
        <v>1</v>
      </c>
      <c r="V26" s="1"/>
      <c r="W26" s="5">
        <f t="shared" ref="W26:W36" si="2">AVERAGE(C26:V26)</f>
        <v>1.3125</v>
      </c>
      <c r="X26" s="14" t="str">
        <f t="shared" ref="X26:X36" si="3">IF(AND((W26&lt;=1.5),MAX(C26:V26)&lt;=2),"ano","ne")</f>
        <v>ne</v>
      </c>
    </row>
    <row r="27" spans="1:24" ht="12.2" customHeight="1" x14ac:dyDescent="0.2">
      <c r="A27" s="15" t="s">
        <v>61</v>
      </c>
      <c r="B27" s="6">
        <v>15</v>
      </c>
      <c r="C27" s="1">
        <v>3</v>
      </c>
      <c r="D27" s="1">
        <v>2</v>
      </c>
      <c r="E27" s="1"/>
      <c r="F27" s="1">
        <v>1</v>
      </c>
      <c r="G27" s="1">
        <v>4</v>
      </c>
      <c r="H27" s="1">
        <v>1</v>
      </c>
      <c r="I27" s="1">
        <v>1</v>
      </c>
      <c r="J27" s="1">
        <v>1</v>
      </c>
      <c r="K27" s="1">
        <v>2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/>
      <c r="S27" s="1"/>
      <c r="T27" s="1">
        <v>1</v>
      </c>
      <c r="U27" s="1">
        <v>1</v>
      </c>
      <c r="V27" s="1"/>
      <c r="W27" s="5">
        <f t="shared" si="2"/>
        <v>1.4375</v>
      </c>
      <c r="X27" s="14" t="str">
        <f t="shared" si="3"/>
        <v>ne</v>
      </c>
    </row>
    <row r="28" spans="1:24" ht="12.2" customHeight="1" x14ac:dyDescent="0.2">
      <c r="A28" s="15" t="s">
        <v>62</v>
      </c>
      <c r="B28" s="6">
        <v>33</v>
      </c>
      <c r="C28" s="1">
        <v>2</v>
      </c>
      <c r="D28" s="1">
        <v>3</v>
      </c>
      <c r="E28" s="1"/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2</v>
      </c>
      <c r="L28" s="1">
        <v>1</v>
      </c>
      <c r="M28" s="1">
        <v>1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/>
      <c r="T28" s="1"/>
      <c r="U28" s="1">
        <v>2</v>
      </c>
      <c r="V28" s="1">
        <v>3</v>
      </c>
      <c r="W28" s="5">
        <f t="shared" si="2"/>
        <v>1.411764705882353</v>
      </c>
      <c r="X28" s="14" t="str">
        <f t="shared" si="3"/>
        <v>ne</v>
      </c>
    </row>
    <row r="29" spans="1:24" ht="12.2" customHeight="1" x14ac:dyDescent="0.2">
      <c r="A29" s="15" t="s">
        <v>63</v>
      </c>
      <c r="B29" s="6">
        <v>41</v>
      </c>
      <c r="C29" s="1">
        <v>2</v>
      </c>
      <c r="D29" s="1"/>
      <c r="E29" s="1">
        <v>2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2</v>
      </c>
      <c r="L29" s="1">
        <v>1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/>
      <c r="S29" s="1">
        <v>2</v>
      </c>
      <c r="T29" s="1"/>
      <c r="U29" s="1">
        <v>1</v>
      </c>
      <c r="V29" s="1"/>
      <c r="W29" s="5">
        <f t="shared" si="2"/>
        <v>1.25</v>
      </c>
      <c r="X29" s="14" t="str">
        <f t="shared" si="3"/>
        <v>ano</v>
      </c>
    </row>
    <row r="30" spans="1:24" ht="12.2" customHeight="1" x14ac:dyDescent="0.2">
      <c r="A30" s="15" t="s">
        <v>54</v>
      </c>
      <c r="B30" s="6">
        <v>21</v>
      </c>
      <c r="C30" s="1">
        <v>3</v>
      </c>
      <c r="D30" s="1">
        <v>2</v>
      </c>
      <c r="E30" s="1"/>
      <c r="F30" s="1">
        <v>2</v>
      </c>
      <c r="G30" s="1">
        <v>1</v>
      </c>
      <c r="H30" s="1">
        <v>1</v>
      </c>
      <c r="I30" s="1">
        <v>1</v>
      </c>
      <c r="J30" s="1">
        <v>1</v>
      </c>
      <c r="K30" s="1">
        <v>2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/>
      <c r="T30" s="1">
        <v>2</v>
      </c>
      <c r="U30" s="1"/>
      <c r="V30" s="1"/>
      <c r="W30" s="5">
        <f t="shared" si="2"/>
        <v>1.375</v>
      </c>
      <c r="X30" s="14" t="str">
        <f t="shared" si="3"/>
        <v>ne</v>
      </c>
    </row>
    <row r="31" spans="1:24" ht="12.2" customHeight="1" x14ac:dyDescent="0.2">
      <c r="A31" s="15" t="s">
        <v>57</v>
      </c>
      <c r="B31" s="6">
        <v>8</v>
      </c>
      <c r="C31" s="1">
        <v>3</v>
      </c>
      <c r="D31" s="1"/>
      <c r="E31" s="1">
        <v>3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2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/>
      <c r="S31" s="1">
        <v>1</v>
      </c>
      <c r="T31" s="1">
        <v>1</v>
      </c>
      <c r="U31" s="1"/>
      <c r="V31" s="1"/>
      <c r="W31" s="5">
        <f t="shared" si="2"/>
        <v>1.3125</v>
      </c>
      <c r="X31" s="14" t="str">
        <f t="shared" si="3"/>
        <v>ne</v>
      </c>
    </row>
    <row r="32" spans="1:24" ht="12.2" customHeight="1" x14ac:dyDescent="0.2">
      <c r="A32" s="15" t="s">
        <v>58</v>
      </c>
      <c r="B32" s="6">
        <v>15</v>
      </c>
      <c r="C32" s="1">
        <v>4</v>
      </c>
      <c r="D32" s="1"/>
      <c r="E32" s="1">
        <v>3</v>
      </c>
      <c r="F32" s="1">
        <v>2</v>
      </c>
      <c r="G32" s="1">
        <v>1</v>
      </c>
      <c r="H32" s="1">
        <v>1</v>
      </c>
      <c r="I32" s="1">
        <v>5</v>
      </c>
      <c r="J32" s="1">
        <v>1</v>
      </c>
      <c r="K32" s="1">
        <v>2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/>
      <c r="S32" s="1"/>
      <c r="T32" s="1">
        <v>3</v>
      </c>
      <c r="U32" s="1">
        <v>4</v>
      </c>
      <c r="V32" s="1"/>
      <c r="W32" s="5">
        <f t="shared" si="2"/>
        <v>2</v>
      </c>
      <c r="X32" s="14" t="str">
        <f t="shared" si="3"/>
        <v>ne</v>
      </c>
    </row>
    <row r="33" spans="1:24" ht="12.2" customHeight="1" x14ac:dyDescent="0.2">
      <c r="A33" s="15" t="s">
        <v>41</v>
      </c>
      <c r="B33" s="6">
        <v>95</v>
      </c>
      <c r="C33" s="1">
        <v>2</v>
      </c>
      <c r="D33" s="1">
        <v>2</v>
      </c>
      <c r="E33" s="1"/>
      <c r="F33" s="1">
        <v>2</v>
      </c>
      <c r="G33" s="1">
        <v>2</v>
      </c>
      <c r="H33" s="1">
        <v>2</v>
      </c>
      <c r="I33" s="1">
        <v>1</v>
      </c>
      <c r="J33" s="1">
        <v>1</v>
      </c>
      <c r="K33" s="1">
        <v>2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2</v>
      </c>
      <c r="S33" s="1"/>
      <c r="T33" s="1"/>
      <c r="U33" s="1"/>
      <c r="V33" s="1">
        <v>2</v>
      </c>
      <c r="W33" s="5">
        <f t="shared" si="2"/>
        <v>1.5</v>
      </c>
      <c r="X33" s="14" t="str">
        <f t="shared" si="3"/>
        <v>ano</v>
      </c>
    </row>
    <row r="34" spans="1:24" ht="12.2" customHeight="1" x14ac:dyDescent="0.2">
      <c r="A34" s="15" t="s">
        <v>42</v>
      </c>
      <c r="B34" s="6">
        <v>71</v>
      </c>
      <c r="C34" s="1">
        <v>1</v>
      </c>
      <c r="D34" s="1">
        <v>2</v>
      </c>
      <c r="E34" s="1"/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2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1">
        <v>1</v>
      </c>
      <c r="S34" s="1"/>
      <c r="T34" s="1"/>
      <c r="U34" s="1">
        <v>2</v>
      </c>
      <c r="V34" s="1"/>
      <c r="W34" s="5">
        <f t="shared" si="2"/>
        <v>1.1875</v>
      </c>
      <c r="X34" s="14" t="str">
        <f t="shared" si="3"/>
        <v>ano</v>
      </c>
    </row>
    <row r="35" spans="1:24" ht="12.2" customHeight="1" x14ac:dyDescent="0.2">
      <c r="A35" s="15" t="s">
        <v>38</v>
      </c>
      <c r="B35" s="6">
        <v>42</v>
      </c>
      <c r="C35" s="1">
        <v>3</v>
      </c>
      <c r="D35" s="1"/>
      <c r="E35" s="1">
        <v>2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2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/>
      <c r="S35" s="1">
        <v>3</v>
      </c>
      <c r="T35" s="1"/>
      <c r="U35" s="1">
        <v>3</v>
      </c>
      <c r="V35" s="1"/>
      <c r="W35" s="5">
        <f t="shared" si="2"/>
        <v>1.5</v>
      </c>
      <c r="X35" s="14" t="str">
        <f t="shared" si="3"/>
        <v>ne</v>
      </c>
    </row>
    <row r="36" spans="1:24" ht="12.2" customHeight="1" thickBot="1" x14ac:dyDescent="0.25">
      <c r="A36" s="16" t="s">
        <v>39</v>
      </c>
      <c r="B36" s="17">
        <v>22</v>
      </c>
      <c r="C36" s="18">
        <v>3</v>
      </c>
      <c r="D36" s="18">
        <v>3</v>
      </c>
      <c r="E36" s="18"/>
      <c r="F36" s="18">
        <v>1</v>
      </c>
      <c r="G36" s="18">
        <v>1</v>
      </c>
      <c r="H36" s="18">
        <v>1</v>
      </c>
      <c r="I36" s="18">
        <v>1</v>
      </c>
      <c r="J36" s="18">
        <v>1</v>
      </c>
      <c r="K36" s="18">
        <v>2</v>
      </c>
      <c r="L36" s="18">
        <v>1</v>
      </c>
      <c r="M36" s="18">
        <v>1</v>
      </c>
      <c r="N36" s="18">
        <v>1</v>
      </c>
      <c r="O36" s="18">
        <v>1</v>
      </c>
      <c r="P36" s="18">
        <v>1</v>
      </c>
      <c r="Q36" s="18">
        <v>1</v>
      </c>
      <c r="R36" s="18"/>
      <c r="S36" s="18"/>
      <c r="T36" s="18"/>
      <c r="U36" s="18">
        <v>2</v>
      </c>
      <c r="V36" s="18">
        <v>1</v>
      </c>
      <c r="W36" s="19">
        <f t="shared" si="2"/>
        <v>1.375</v>
      </c>
      <c r="X36" s="20" t="str">
        <f t="shared" si="3"/>
        <v>ne</v>
      </c>
    </row>
    <row r="37" spans="1:24" ht="13.5" thickBot="1" x14ac:dyDescent="0.25">
      <c r="A37" s="33" t="s">
        <v>10</v>
      </c>
      <c r="B37" s="34">
        <f>SUM(B5:B36)</f>
        <v>1349</v>
      </c>
    </row>
    <row r="38" spans="1:24" x14ac:dyDescent="0.2">
      <c r="A38" s="2" t="s">
        <v>2</v>
      </c>
      <c r="B38" s="22">
        <f>AVERAGE(B5:B36)</f>
        <v>42.15625</v>
      </c>
      <c r="C38" s="35">
        <f t="shared" ref="C38:W38" si="4">AVERAGE(C5:C36)</f>
        <v>2.375</v>
      </c>
      <c r="D38" s="35">
        <f t="shared" si="4"/>
        <v>1.9523809523809523</v>
      </c>
      <c r="E38" s="35">
        <f t="shared" si="4"/>
        <v>2.4545454545454546</v>
      </c>
      <c r="F38" s="35">
        <f t="shared" si="4"/>
        <v>1.75</v>
      </c>
      <c r="G38" s="35">
        <f t="shared" si="4"/>
        <v>1.75</v>
      </c>
      <c r="H38" s="35">
        <f t="shared" si="4"/>
        <v>1.5</v>
      </c>
      <c r="I38" s="35">
        <f t="shared" si="4"/>
        <v>1.5</v>
      </c>
      <c r="J38" s="35">
        <f t="shared" si="4"/>
        <v>1.71875</v>
      </c>
      <c r="K38" s="35">
        <f t="shared" si="4"/>
        <v>2</v>
      </c>
      <c r="L38" s="35">
        <f t="shared" si="4"/>
        <v>1.0625</v>
      </c>
      <c r="M38" s="35">
        <f t="shared" si="4"/>
        <v>1.03125</v>
      </c>
      <c r="N38" s="35">
        <f t="shared" si="4"/>
        <v>1.03125</v>
      </c>
      <c r="O38" s="35">
        <f t="shared" si="4"/>
        <v>1.0625</v>
      </c>
      <c r="P38" s="35">
        <f t="shared" si="4"/>
        <v>1.15625</v>
      </c>
      <c r="Q38" s="35">
        <f t="shared" si="4"/>
        <v>1.09375</v>
      </c>
      <c r="R38" s="35">
        <f t="shared" si="4"/>
        <v>1.5625</v>
      </c>
      <c r="S38" s="35">
        <f t="shared" si="4"/>
        <v>2.25</v>
      </c>
      <c r="T38" s="35">
        <f t="shared" si="4"/>
        <v>1.6923076923076923</v>
      </c>
      <c r="U38" s="35">
        <f t="shared" si="4"/>
        <v>1.9473684210526316</v>
      </c>
      <c r="V38" s="35">
        <f t="shared" si="4"/>
        <v>1.6666666666666667</v>
      </c>
      <c r="W38" s="36">
        <f t="shared" si="4"/>
        <v>1.5421645220588236</v>
      </c>
      <c r="X38" s="3"/>
    </row>
    <row r="39" spans="1:24" ht="13.5" thickBot="1" x14ac:dyDescent="0.25">
      <c r="A39" s="21" t="s">
        <v>64</v>
      </c>
      <c r="B39" s="23">
        <f>MEDIAN(B5:B36)</f>
        <v>22</v>
      </c>
      <c r="C39" s="24">
        <f t="shared" ref="C39:W39" si="5">MEDIAN(C5:C36)</f>
        <v>2</v>
      </c>
      <c r="D39" s="24">
        <f t="shared" si="5"/>
        <v>2</v>
      </c>
      <c r="E39" s="24">
        <f t="shared" si="5"/>
        <v>2</v>
      </c>
      <c r="F39" s="24">
        <f t="shared" si="5"/>
        <v>2</v>
      </c>
      <c r="G39" s="24">
        <f t="shared" si="5"/>
        <v>1</v>
      </c>
      <c r="H39" s="24">
        <f t="shared" si="5"/>
        <v>1</v>
      </c>
      <c r="I39" s="24">
        <f t="shared" si="5"/>
        <v>1</v>
      </c>
      <c r="J39" s="24">
        <f t="shared" si="5"/>
        <v>1</v>
      </c>
      <c r="K39" s="24">
        <f t="shared" si="5"/>
        <v>2</v>
      </c>
      <c r="L39" s="24">
        <f t="shared" si="5"/>
        <v>1</v>
      </c>
      <c r="M39" s="24">
        <f t="shared" si="5"/>
        <v>1</v>
      </c>
      <c r="N39" s="24">
        <f t="shared" si="5"/>
        <v>1</v>
      </c>
      <c r="O39" s="24">
        <f t="shared" si="5"/>
        <v>1</v>
      </c>
      <c r="P39" s="24">
        <f t="shared" si="5"/>
        <v>1</v>
      </c>
      <c r="Q39" s="24">
        <f t="shared" si="5"/>
        <v>1</v>
      </c>
      <c r="R39" s="24">
        <f t="shared" si="5"/>
        <v>1</v>
      </c>
      <c r="S39" s="24">
        <f t="shared" si="5"/>
        <v>2.5</v>
      </c>
      <c r="T39" s="24">
        <f t="shared" si="5"/>
        <v>1</v>
      </c>
      <c r="U39" s="24">
        <f t="shared" si="5"/>
        <v>2</v>
      </c>
      <c r="V39" s="24">
        <f t="shared" si="5"/>
        <v>1</v>
      </c>
      <c r="W39" s="32">
        <f t="shared" si="5"/>
        <v>1.4246323529411766</v>
      </c>
    </row>
    <row r="40" spans="1:24" ht="3" customHeight="1" thickBot="1" x14ac:dyDescent="0.25">
      <c r="A40" s="2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7"/>
    </row>
    <row r="41" spans="1:24" x14ac:dyDescent="0.2">
      <c r="A41" s="25" t="s">
        <v>14</v>
      </c>
      <c r="B41" s="26">
        <f>COUNTIF(C5:V36,4)</f>
        <v>14</v>
      </c>
    </row>
    <row r="42" spans="1:24" x14ac:dyDescent="0.2">
      <c r="A42" s="27" t="s">
        <v>11</v>
      </c>
      <c r="B42" s="28">
        <f>COUNTIF(C5:V36,5)</f>
        <v>4</v>
      </c>
    </row>
    <row r="43" spans="1:24" ht="51" x14ac:dyDescent="0.2">
      <c r="A43" s="29" t="s">
        <v>12</v>
      </c>
      <c r="B43" s="30">
        <f>SUMIF(B5:B36,"&gt;50",W5:W36)/COUNTIF(B5:B36,"&gt;50")</f>
        <v>1.7102272727272727</v>
      </c>
    </row>
    <row r="44" spans="1:24" ht="51.75" thickBot="1" x14ac:dyDescent="0.25">
      <c r="A44" s="31" t="s">
        <v>13</v>
      </c>
      <c r="B44" s="32">
        <f>SUMIF(B5:B36,"&lt;50",W5:W36)/COUNTIF(B5:B36,"&lt;50")</f>
        <v>1.4541316526610644</v>
      </c>
    </row>
  </sheetData>
  <mergeCells count="3">
    <mergeCell ref="C3:Q3"/>
    <mergeCell ref="R3:V3"/>
    <mergeCell ref="A1:X1"/>
  </mergeCells>
  <phoneticPr fontId="0" type="noConversion"/>
  <conditionalFormatting sqref="A39:A40 B5:B36 A5:A37 W5:W36">
    <cfRule type="cellIs" dxfId="2" priority="1" stopIfTrue="1" operator="equal">
      <formula>"ano"</formula>
    </cfRule>
  </conditionalFormatting>
  <conditionalFormatting sqref="C5:V36">
    <cfRule type="cellIs" dxfId="1" priority="2" stopIfTrue="1" operator="equal">
      <formula>5</formula>
    </cfRule>
  </conditionalFormatting>
  <conditionalFormatting sqref="X5:X36">
    <cfRule type="cellIs" dxfId="0" priority="3" stopIfTrue="1" operator="equal">
      <formula>"ano"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Skřivany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Müller</dc:creator>
  <cp:lastModifiedBy>GYM,SOŠ,SOU a VOŠ Hořice</cp:lastModifiedBy>
  <cp:lastPrinted>2003-11-16T18:06:02Z</cp:lastPrinted>
  <dcterms:created xsi:type="dcterms:W3CDTF">2001-01-07T16:55:25Z</dcterms:created>
  <dcterms:modified xsi:type="dcterms:W3CDTF">2014-10-16T06:38:02Z</dcterms:modified>
</cp:coreProperties>
</file>