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05" windowWidth="15180" windowHeight="8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6" i="1"/>
  <c r="G6"/>
  <c r="F6"/>
  <c r="E7"/>
  <c r="G7"/>
  <c r="F7"/>
  <c r="E8"/>
  <c r="G8"/>
  <c r="F8"/>
  <c r="D21"/>
  <c r="G21"/>
  <c r="E21"/>
  <c r="F21"/>
  <c r="D22"/>
  <c r="G22"/>
  <c r="E22"/>
  <c r="F22"/>
  <c r="D23"/>
  <c r="E23"/>
  <c r="F23"/>
  <c r="D24"/>
  <c r="E24"/>
  <c r="F24"/>
  <c r="D25"/>
  <c r="E25"/>
  <c r="F25"/>
  <c r="G24"/>
  <c r="G23"/>
  <c r="G25"/>
</calcChain>
</file>

<file path=xl/comments1.xml><?xml version="1.0" encoding="utf-8"?>
<comments xmlns="http://schemas.openxmlformats.org/spreadsheetml/2006/main">
  <authors>
    <author>Emu</author>
  </authors>
  <commentList>
    <comment ref="C6" authorId="0">
      <text>
        <r>
          <rPr>
            <sz val="8"/>
            <color indexed="81"/>
            <rFont val="Tahoma"/>
            <family val="2"/>
            <charset val="238"/>
          </rPr>
          <t>Zadej poloměr kužele</t>
        </r>
      </text>
    </comment>
    <comment ref="D6" authorId="0">
      <text>
        <r>
          <rPr>
            <sz val="8"/>
            <color indexed="81"/>
            <rFont val="Tahoma"/>
            <family val="2"/>
            <charset val="238"/>
          </rPr>
          <t>Zadej výšku kužele</t>
        </r>
      </text>
    </comment>
    <comment ref="C7" authorId="0">
      <text>
        <r>
          <rPr>
            <sz val="8"/>
            <color indexed="81"/>
            <rFont val="Tahoma"/>
            <family val="2"/>
            <charset val="238"/>
          </rPr>
          <t>Zadej poloměr válce</t>
        </r>
      </text>
    </comment>
    <comment ref="D7" authorId="0">
      <text>
        <r>
          <rPr>
            <sz val="8"/>
            <color indexed="81"/>
            <rFont val="Tahoma"/>
            <family val="2"/>
            <charset val="238"/>
          </rPr>
          <t>Zadej výšku válce</t>
        </r>
      </text>
    </comment>
    <comment ref="C8" authorId="0">
      <text>
        <r>
          <rPr>
            <sz val="8"/>
            <color indexed="81"/>
            <rFont val="Tahoma"/>
            <family val="2"/>
            <charset val="238"/>
          </rPr>
          <t>Zadej poloměr koule</t>
        </r>
      </text>
    </comment>
    <comment ref="D8" authorId="0">
      <text>
        <r>
          <rPr>
            <sz val="8"/>
            <color indexed="81"/>
            <rFont val="Tahoma"/>
            <family val="2"/>
            <charset val="238"/>
          </rPr>
          <t>Nevyplňuje se – – nemá smysl</t>
        </r>
      </text>
    </comment>
    <comment ref="F20" authorId="0">
      <text>
        <r>
          <rPr>
            <sz val="8"/>
            <color indexed="81"/>
            <rFont val="Tahoma"/>
            <family val="2"/>
            <charset val="238"/>
          </rPr>
          <t>Poloměr opsané koule</t>
        </r>
      </text>
    </comment>
    <comment ref="G20" authorId="0">
      <text>
        <r>
          <rPr>
            <sz val="8"/>
            <color indexed="81"/>
            <rFont val="Tahoma"/>
            <family val="2"/>
            <charset val="238"/>
          </rPr>
          <t>Poměr objemu tělesa a objemu jemu opsané koule</t>
        </r>
      </text>
    </comment>
  </commentList>
</comments>
</file>

<file path=xl/sharedStrings.xml><?xml version="1.0" encoding="utf-8"?>
<sst xmlns="http://schemas.openxmlformats.org/spreadsheetml/2006/main" count="23" uniqueCount="23">
  <si>
    <t>válec</t>
  </si>
  <si>
    <t>koule</t>
  </si>
  <si>
    <t>kužel</t>
  </si>
  <si>
    <t>tělesa z materiálu o hustotě:</t>
  </si>
  <si>
    <r>
      <t>g/cm</t>
    </r>
    <r>
      <rPr>
        <vertAlign val="superscript"/>
        <sz val="10"/>
        <rFont val="Arial"/>
        <family val="2"/>
        <charset val="238"/>
      </rPr>
      <t>3</t>
    </r>
  </si>
  <si>
    <t>-</t>
  </si>
  <si>
    <t>Výpočty objemů a povrchů jednoduchých těles…</t>
  </si>
  <si>
    <t>…a co takhle několik Platónských těles?</t>
  </si>
  <si>
    <t>čtyřstěn</t>
  </si>
  <si>
    <t>krychle</t>
  </si>
  <si>
    <t>osmistěn</t>
  </si>
  <si>
    <t>dvanáctistěn</t>
  </si>
  <si>
    <t>dvacetistěn</t>
  </si>
  <si>
    <r>
      <rPr>
        <i/>
        <sz val="12"/>
        <color indexed="18"/>
        <rFont val="Calibri"/>
        <family val="2"/>
        <charset val="238"/>
      </rPr>
      <t>r</t>
    </r>
    <r>
      <rPr>
        <sz val="12"/>
        <color indexed="18"/>
        <rFont val="Calibri"/>
        <family val="2"/>
        <charset val="238"/>
      </rPr>
      <t xml:space="preserve"> (cm)</t>
    </r>
  </si>
  <si>
    <r>
      <rPr>
        <i/>
        <sz val="12"/>
        <color indexed="18"/>
        <rFont val="Calibri"/>
        <family val="2"/>
        <charset val="238"/>
      </rPr>
      <t>v</t>
    </r>
    <r>
      <rPr>
        <sz val="12"/>
        <color indexed="18"/>
        <rFont val="Calibri"/>
        <family val="2"/>
        <charset val="238"/>
      </rPr>
      <t xml:space="preserve"> (cm)</t>
    </r>
  </si>
  <si>
    <r>
      <rPr>
        <i/>
        <sz val="12"/>
        <color indexed="18"/>
        <rFont val="Calibri"/>
        <family val="2"/>
        <charset val="238"/>
      </rPr>
      <t>V</t>
    </r>
    <r>
      <rPr>
        <sz val="12"/>
        <color indexed="18"/>
        <rFont val="Calibri"/>
        <family val="2"/>
        <charset val="238"/>
      </rPr>
      <t xml:space="preserve"> (cm</t>
    </r>
    <r>
      <rPr>
        <vertAlign val="superscript"/>
        <sz val="12"/>
        <color indexed="18"/>
        <rFont val="Calibri"/>
        <family val="2"/>
        <charset val="238"/>
      </rPr>
      <t>3</t>
    </r>
    <r>
      <rPr>
        <sz val="12"/>
        <color indexed="18"/>
        <rFont val="Calibri"/>
        <family val="2"/>
        <charset val="238"/>
      </rPr>
      <t>)</t>
    </r>
  </si>
  <si>
    <r>
      <rPr>
        <i/>
        <sz val="12"/>
        <color indexed="18"/>
        <rFont val="Calibri"/>
        <family val="2"/>
        <charset val="238"/>
      </rPr>
      <t>S</t>
    </r>
    <r>
      <rPr>
        <sz val="12"/>
        <color indexed="18"/>
        <rFont val="Calibri"/>
        <family val="2"/>
        <charset val="238"/>
      </rPr>
      <t xml:space="preserve"> (cm</t>
    </r>
    <r>
      <rPr>
        <vertAlign val="superscript"/>
        <sz val="12"/>
        <color indexed="18"/>
        <rFont val="Calibri"/>
        <family val="2"/>
        <charset val="238"/>
      </rPr>
      <t>2</t>
    </r>
    <r>
      <rPr>
        <sz val="12"/>
        <color indexed="18"/>
        <rFont val="Calibri"/>
        <family val="2"/>
        <charset val="238"/>
      </rPr>
      <t>)</t>
    </r>
  </si>
  <si>
    <r>
      <rPr>
        <i/>
        <sz val="12"/>
        <color indexed="18"/>
        <rFont val="Calibri"/>
        <family val="2"/>
        <charset val="238"/>
      </rPr>
      <t xml:space="preserve">m </t>
    </r>
    <r>
      <rPr>
        <sz val="12"/>
        <color indexed="18"/>
        <rFont val="Calibri"/>
        <family val="2"/>
        <charset val="238"/>
      </rPr>
      <t>(g)</t>
    </r>
  </si>
  <si>
    <r>
      <rPr>
        <i/>
        <sz val="12"/>
        <color indexed="18"/>
        <rFont val="Calibri"/>
        <family val="2"/>
        <charset val="238"/>
        <scheme val="minor"/>
      </rPr>
      <t>a</t>
    </r>
    <r>
      <rPr>
        <sz val="12"/>
        <color indexed="18"/>
        <rFont val="Calibri"/>
        <family val="2"/>
        <charset val="238"/>
        <scheme val="minor"/>
      </rPr>
      <t xml:space="preserve"> (cm)</t>
    </r>
  </si>
  <si>
    <r>
      <rPr>
        <i/>
        <sz val="12"/>
        <color indexed="18"/>
        <rFont val="Calibri"/>
        <family val="2"/>
        <charset val="238"/>
        <scheme val="minor"/>
      </rPr>
      <t>V</t>
    </r>
    <r>
      <rPr>
        <sz val="12"/>
        <color indexed="18"/>
        <rFont val="Calibri"/>
        <family val="2"/>
        <charset val="238"/>
        <scheme val="minor"/>
      </rPr>
      <t xml:space="preserve"> (cm</t>
    </r>
    <r>
      <rPr>
        <vertAlign val="superscript"/>
        <sz val="12"/>
        <color indexed="18"/>
        <rFont val="Calibri"/>
        <family val="2"/>
        <charset val="238"/>
        <scheme val="minor"/>
      </rPr>
      <t>3</t>
    </r>
    <r>
      <rPr>
        <sz val="12"/>
        <color indexed="18"/>
        <rFont val="Calibri"/>
        <family val="2"/>
        <charset val="238"/>
        <scheme val="minor"/>
      </rPr>
      <t>)</t>
    </r>
  </si>
  <si>
    <r>
      <rPr>
        <i/>
        <sz val="12"/>
        <color indexed="18"/>
        <rFont val="Calibri"/>
        <family val="2"/>
        <charset val="238"/>
        <scheme val="minor"/>
      </rPr>
      <t>S</t>
    </r>
    <r>
      <rPr>
        <sz val="12"/>
        <color indexed="18"/>
        <rFont val="Calibri"/>
        <family val="2"/>
        <charset val="238"/>
        <scheme val="minor"/>
      </rPr>
      <t xml:space="preserve"> (cm</t>
    </r>
    <r>
      <rPr>
        <vertAlign val="superscript"/>
        <sz val="12"/>
        <color indexed="18"/>
        <rFont val="Calibri"/>
        <family val="2"/>
        <charset val="238"/>
        <scheme val="minor"/>
      </rPr>
      <t>2</t>
    </r>
    <r>
      <rPr>
        <sz val="12"/>
        <color indexed="18"/>
        <rFont val="Calibri"/>
        <family val="2"/>
        <charset val="238"/>
        <scheme val="minor"/>
      </rPr>
      <t>)</t>
    </r>
  </si>
  <si>
    <r>
      <rPr>
        <i/>
        <sz val="12"/>
        <color indexed="18"/>
        <rFont val="Calibri"/>
        <family val="2"/>
        <charset val="238"/>
        <scheme val="minor"/>
      </rPr>
      <t>r</t>
    </r>
    <r>
      <rPr>
        <sz val="12"/>
        <color indexed="18"/>
        <rFont val="Calibri"/>
        <family val="2"/>
        <charset val="238"/>
        <scheme val="minor"/>
      </rPr>
      <t xml:space="preserve"> (cm)</t>
    </r>
  </si>
  <si>
    <r>
      <rPr>
        <i/>
        <sz val="12"/>
        <color indexed="18"/>
        <rFont val="Calibri"/>
        <family val="2"/>
        <charset val="238"/>
        <scheme val="minor"/>
      </rPr>
      <t>V</t>
    </r>
    <r>
      <rPr>
        <sz val="12"/>
        <color indexed="18"/>
        <rFont val="Calibri"/>
        <family val="2"/>
        <charset val="238"/>
        <scheme val="minor"/>
      </rPr>
      <t>/</t>
    </r>
    <r>
      <rPr>
        <i/>
        <sz val="12"/>
        <color indexed="18"/>
        <rFont val="Calibri"/>
        <family val="2"/>
        <charset val="238"/>
        <scheme val="minor"/>
      </rPr>
      <t>V</t>
    </r>
    <r>
      <rPr>
        <vertAlign val="subscript"/>
        <sz val="12"/>
        <color indexed="18"/>
        <rFont val="Calibri"/>
        <family val="2"/>
        <charset val="238"/>
        <scheme val="minor"/>
      </rPr>
      <t>k</t>
    </r>
  </si>
</sst>
</file>

<file path=xl/styles.xml><?xml version="1.0" encoding="utf-8"?>
<styleSheet xmlns="http://schemas.openxmlformats.org/spreadsheetml/2006/main">
  <numFmts count="1">
    <numFmt numFmtId="166" formatCode="0.0%"/>
  </numFmts>
  <fonts count="16">
    <font>
      <sz val="10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8"/>
      <name val="Arial CE"/>
      <family val="2"/>
      <charset val="238"/>
    </font>
    <font>
      <sz val="12"/>
      <color indexed="18"/>
      <name val="Calibri"/>
      <family val="2"/>
      <charset val="238"/>
    </font>
    <font>
      <i/>
      <sz val="12"/>
      <color indexed="18"/>
      <name val="Calibri"/>
      <family val="2"/>
      <charset val="238"/>
    </font>
    <font>
      <vertAlign val="superscript"/>
      <sz val="12"/>
      <color indexed="18"/>
      <name val="Calibri"/>
      <family val="2"/>
      <charset val="238"/>
    </font>
    <font>
      <sz val="12"/>
      <color indexed="18"/>
      <name val="Calibri"/>
      <family val="2"/>
      <charset val="238"/>
      <scheme val="minor"/>
    </font>
    <font>
      <i/>
      <sz val="12"/>
      <color indexed="18"/>
      <name val="Calibri"/>
      <family val="2"/>
      <charset val="238"/>
      <scheme val="minor"/>
    </font>
    <font>
      <vertAlign val="superscript"/>
      <sz val="12"/>
      <color indexed="18"/>
      <name val="Calibri"/>
      <family val="2"/>
      <charset val="238"/>
      <scheme val="minor"/>
    </font>
    <font>
      <vertAlign val="subscript"/>
      <sz val="12"/>
      <color indexed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histleralley.com/polyhedra/platonic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</xdr:rowOff>
    </xdr:from>
    <xdr:to>
      <xdr:col>7</xdr:col>
      <xdr:colOff>0</xdr:colOff>
      <xdr:row>18</xdr:row>
      <xdr:rowOff>0</xdr:rowOff>
    </xdr:to>
    <xdr:pic>
      <xdr:nvPicPr>
        <xdr:cNvPr id="1043" name="Picture 18" descr="http://whistleralley.com/polyhedra/platonic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42875" y="1647825"/>
          <a:ext cx="53911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5"/>
  <sheetViews>
    <sheetView tabSelected="1" zoomScale="130" zoomScaleNormal="130" workbookViewId="0">
      <selection activeCell="G21" sqref="G21"/>
    </sheetView>
  </sheetViews>
  <sheetFormatPr defaultRowHeight="12.75"/>
  <cols>
    <col min="1" max="1" width="1.85546875" customWidth="1"/>
    <col min="2" max="2" width="16.140625" customWidth="1"/>
    <col min="3" max="8" width="13" customWidth="1"/>
  </cols>
  <sheetData>
    <row r="1" spans="2:7" ht="24.75" customHeight="1">
      <c r="B1" s="11" t="s">
        <v>6</v>
      </c>
      <c r="C1" s="11"/>
      <c r="D1" s="11"/>
      <c r="E1" s="11"/>
      <c r="F1" s="11"/>
      <c r="G1" s="11"/>
    </row>
    <row r="2" spans="2:7" ht="4.5" customHeight="1"/>
    <row r="3" spans="2:7" ht="14.25">
      <c r="B3" s="10" t="s">
        <v>3</v>
      </c>
      <c r="C3" s="10"/>
      <c r="D3" s="5">
        <v>0.6</v>
      </c>
      <c r="E3" s="2" t="s">
        <v>4</v>
      </c>
    </row>
    <row r="4" spans="2:7" ht="4.5" customHeight="1"/>
    <row r="5" spans="2:7" ht="18"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</row>
    <row r="6" spans="2:7" ht="15">
      <c r="B6" s="4" t="s">
        <v>2</v>
      </c>
      <c r="C6" s="1">
        <v>3.8</v>
      </c>
      <c r="D6" s="1">
        <v>15</v>
      </c>
      <c r="E6" s="8">
        <f>PI()*C6^2*D6/3</f>
        <v>226.82298958918307</v>
      </c>
      <c r="F6" s="8">
        <f>PI()*C6*(C6+SQRT(C6^2+D6^2))</f>
        <v>230.09221210528372</v>
      </c>
      <c r="G6" s="8">
        <f>E6*$D$3</f>
        <v>136.09379375350983</v>
      </c>
    </row>
    <row r="7" spans="2:7" ht="15">
      <c r="B7" s="4" t="s">
        <v>0</v>
      </c>
      <c r="C7" s="1">
        <v>5</v>
      </c>
      <c r="D7" s="1">
        <v>10</v>
      </c>
      <c r="E7" s="8">
        <f>PI()*C7^2*D7</f>
        <v>785.39816339744834</v>
      </c>
      <c r="F7" s="8">
        <f>2*PI()*C7*(C7+D7)</f>
        <v>471.23889803846896</v>
      </c>
      <c r="G7" s="8">
        <f>E7*$D$3</f>
        <v>471.23889803846896</v>
      </c>
    </row>
    <row r="8" spans="2:7" ht="15">
      <c r="B8" s="4" t="s">
        <v>1</v>
      </c>
      <c r="C8" s="3">
        <v>8</v>
      </c>
      <c r="D8" s="3" t="s">
        <v>5</v>
      </c>
      <c r="E8" s="9">
        <f>4*PI()*C8^2</f>
        <v>804.24771931898704</v>
      </c>
      <c r="F8" s="9">
        <f>4*PI()*C8^3/3</f>
        <v>2144.6605848506319</v>
      </c>
      <c r="G8" s="8">
        <f>E8*$D$3</f>
        <v>482.54863159139222</v>
      </c>
    </row>
    <row r="9" spans="2:7" ht="4.5" customHeight="1"/>
    <row r="10" spans="2:7">
      <c r="B10" s="12" t="s">
        <v>7</v>
      </c>
      <c r="C10" s="12"/>
      <c r="D10" s="12"/>
      <c r="E10" s="12"/>
      <c r="F10" s="12"/>
      <c r="G10" s="12"/>
    </row>
    <row r="11" spans="2:7">
      <c r="B11" s="6"/>
      <c r="C11" s="6"/>
      <c r="D11" s="6"/>
      <c r="E11" s="6"/>
      <c r="F11" s="6"/>
      <c r="G11" s="6"/>
    </row>
    <row r="12" spans="2:7">
      <c r="B12" s="6"/>
      <c r="C12" s="6"/>
      <c r="D12" s="6"/>
      <c r="E12" s="6"/>
      <c r="F12" s="6"/>
      <c r="G12" s="6"/>
    </row>
    <row r="13" spans="2:7">
      <c r="B13" s="6"/>
      <c r="C13" s="6"/>
      <c r="D13" s="6"/>
      <c r="E13" s="6"/>
      <c r="F13" s="6"/>
      <c r="G13" s="6"/>
    </row>
    <row r="14" spans="2:7">
      <c r="B14" s="6"/>
      <c r="C14" s="6"/>
      <c r="D14" s="6"/>
      <c r="E14" s="6"/>
      <c r="F14" s="6"/>
      <c r="G14" s="6"/>
    </row>
    <row r="15" spans="2:7">
      <c r="B15" s="6"/>
      <c r="C15" s="6"/>
      <c r="D15" s="6"/>
      <c r="E15" s="6"/>
      <c r="F15" s="6"/>
      <c r="G15" s="6"/>
    </row>
    <row r="16" spans="2:7">
      <c r="B16" s="6"/>
      <c r="C16" s="6"/>
      <c r="D16" s="6"/>
      <c r="E16" s="6"/>
      <c r="F16" s="6"/>
      <c r="G16" s="6"/>
    </row>
    <row r="17" spans="2:7">
      <c r="B17" s="6"/>
      <c r="C17" s="6"/>
      <c r="D17" s="6"/>
      <c r="E17" s="6"/>
      <c r="F17" s="6"/>
      <c r="G17" s="6"/>
    </row>
    <row r="18" spans="2:7">
      <c r="B18" s="6"/>
      <c r="C18" s="6"/>
      <c r="D18" s="6"/>
      <c r="E18" s="6"/>
      <c r="F18" s="6"/>
      <c r="G18" s="6"/>
    </row>
    <row r="19" spans="2:7" ht="4.5" customHeight="1"/>
    <row r="20" spans="2:7" ht="19.5">
      <c r="C20" s="14" t="s">
        <v>18</v>
      </c>
      <c r="D20" s="14" t="s">
        <v>19</v>
      </c>
      <c r="E20" s="14" t="s">
        <v>20</v>
      </c>
      <c r="F20" s="14" t="s">
        <v>21</v>
      </c>
      <c r="G20" s="14" t="s">
        <v>22</v>
      </c>
    </row>
    <row r="21" spans="2:7" ht="15">
      <c r="B21" s="4" t="s">
        <v>8</v>
      </c>
      <c r="C21" s="1">
        <v>10</v>
      </c>
      <c r="D21" s="8">
        <f>SQRT(2)*C21^3/12</f>
        <v>117.85113019775793</v>
      </c>
      <c r="E21" s="8">
        <f>SQRT(3)*C21^2</f>
        <v>173.20508075688772</v>
      </c>
      <c r="F21" s="8">
        <f>SQRT(6)*C21/4</f>
        <v>6.1237243569579451</v>
      </c>
      <c r="G21" s="7">
        <f>D21/(4*PI()*F21^3/3)</f>
        <v>0.12251753231595379</v>
      </c>
    </row>
    <row r="22" spans="2:7" ht="15">
      <c r="B22" s="4" t="s">
        <v>9</v>
      </c>
      <c r="C22" s="1">
        <v>10</v>
      </c>
      <c r="D22" s="8">
        <f>C22^3</f>
        <v>1000</v>
      </c>
      <c r="E22" s="8">
        <f>6*C22^2</f>
        <v>600</v>
      </c>
      <c r="F22" s="8">
        <f>SQRT(3)*C22/2</f>
        <v>8.6602540378443855</v>
      </c>
      <c r="G22" s="7">
        <f>D22/(4*PI()*F22^3/3)</f>
        <v>0.36755259694786152</v>
      </c>
    </row>
    <row r="23" spans="2:7" ht="15">
      <c r="B23" s="4" t="s">
        <v>10</v>
      </c>
      <c r="C23" s="1">
        <v>10</v>
      </c>
      <c r="D23" s="8">
        <f>SQRT(2)*C23^3/3</f>
        <v>471.4045207910317</v>
      </c>
      <c r="E23" s="8">
        <f>2*SQRT(3)*C23^2</f>
        <v>346.41016151377545</v>
      </c>
      <c r="F23" s="8">
        <f>SQRT(2)*C23/2</f>
        <v>7.0710678118654755</v>
      </c>
      <c r="G23" s="7">
        <f>D23/(4*PI()*F23^3/3)</f>
        <v>0.31830988618379058</v>
      </c>
    </row>
    <row r="24" spans="2:7" ht="15">
      <c r="B24" s="4" t="s">
        <v>11</v>
      </c>
      <c r="C24" s="1">
        <v>10</v>
      </c>
      <c r="D24" s="9">
        <f>(15+7*SQRT(5))*C24^3/4</f>
        <v>7663.1189606246326</v>
      </c>
      <c r="E24" s="9">
        <f>3*SQRT(25+10*SQRT(5))*C24^2</f>
        <v>2064.5728807067603</v>
      </c>
      <c r="F24" s="9">
        <f>(SQRT(15)+SQRT(3))*C24/4</f>
        <v>14.012585384440737</v>
      </c>
      <c r="G24" s="7">
        <f>D24/(4*PI()*F24^3/3)</f>
        <v>0.66490889420532662</v>
      </c>
    </row>
    <row r="25" spans="2:7" ht="15">
      <c r="B25" s="4" t="s">
        <v>12</v>
      </c>
      <c r="C25" s="1">
        <v>10</v>
      </c>
      <c r="D25" s="9">
        <f>(15+5*SQRT(5))*C25^3/12</f>
        <v>2181.6949906249124</v>
      </c>
      <c r="E25" s="9">
        <f>5*SQRT(3)*C23^2</f>
        <v>866.02540378443859</v>
      </c>
      <c r="F25" s="9">
        <f>SQRT(10+2*SQRT(5))*C25/4</f>
        <v>9.5105651629515346</v>
      </c>
      <c r="G25" s="7">
        <f>D25/(4*PI()*F25^3/3)</f>
        <v>0.60546138291252583</v>
      </c>
    </row>
  </sheetData>
  <mergeCells count="3">
    <mergeCell ref="B3:C3"/>
    <mergeCell ref="B1:G1"/>
    <mergeCell ref="B10:G10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Klicperka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em-mafy</dc:creator>
  <cp:lastModifiedBy>Uzivatel</cp:lastModifiedBy>
  <dcterms:created xsi:type="dcterms:W3CDTF">2005-01-18T21:26:51Z</dcterms:created>
  <dcterms:modified xsi:type="dcterms:W3CDTF">2014-10-22T17:18:11Z</dcterms:modified>
</cp:coreProperties>
</file>