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585" windowWidth="28275" windowHeight="12270"/>
  </bookViews>
  <sheets>
    <sheet name="Klasifikace" sheetId="2" r:id="rId1"/>
    <sheet name="Hodinové mzdy" sheetId="1" r:id="rId2"/>
  </sheets>
  <calcPr calcId="125725"/>
</workbook>
</file>

<file path=xl/calcChain.xml><?xml version="1.0" encoding="utf-8"?>
<calcChain xmlns="http://schemas.openxmlformats.org/spreadsheetml/2006/main">
  <c r="N6" i="2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5"/>
  <c r="C28"/>
  <c r="D28"/>
  <c r="E28"/>
  <c r="F28"/>
  <c r="G28"/>
  <c r="H28"/>
  <c r="I28"/>
  <c r="J28"/>
  <c r="K28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Q4"/>
  <c r="M8" s="1"/>
  <c r="O8" s="1"/>
  <c r="G18" i="1"/>
  <c r="F18"/>
  <c r="G16"/>
  <c r="G5"/>
  <c r="G6"/>
  <c r="G7"/>
  <c r="G8"/>
  <c r="G9"/>
  <c r="G10"/>
  <c r="G11"/>
  <c r="G12"/>
  <c r="G13"/>
  <c r="G14"/>
  <c r="G15"/>
  <c r="G4"/>
  <c r="F16"/>
  <c r="F5"/>
  <c r="F6"/>
  <c r="F7"/>
  <c r="F8"/>
  <c r="F9"/>
  <c r="F10"/>
  <c r="F11"/>
  <c r="F12"/>
  <c r="F13"/>
  <c r="F14"/>
  <c r="F15"/>
  <c r="F4"/>
  <c r="C16"/>
  <c r="D16"/>
  <c r="M25" i="2" l="1"/>
  <c r="O25" s="1"/>
  <c r="M21"/>
  <c r="O21" s="1"/>
  <c r="M17"/>
  <c r="O17" s="1"/>
  <c r="M13"/>
  <c r="O13" s="1"/>
  <c r="M9"/>
  <c r="O9" s="1"/>
  <c r="M5"/>
  <c r="O5" s="1"/>
  <c r="M26"/>
  <c r="O26" s="1"/>
  <c r="M22"/>
  <c r="O22" s="1"/>
  <c r="M18"/>
  <c r="O18" s="1"/>
  <c r="M14"/>
  <c r="O14" s="1"/>
  <c r="M10"/>
  <c r="O10" s="1"/>
  <c r="M6"/>
  <c r="O6" s="1"/>
  <c r="M27"/>
  <c r="O27" s="1"/>
  <c r="M23"/>
  <c r="O23" s="1"/>
  <c r="M19"/>
  <c r="O19" s="1"/>
  <c r="M15"/>
  <c r="O15" s="1"/>
  <c r="M11"/>
  <c r="O11" s="1"/>
  <c r="M7"/>
  <c r="O7" s="1"/>
  <c r="M24"/>
  <c r="O24" s="1"/>
  <c r="M20"/>
  <c r="O20" s="1"/>
  <c r="M16"/>
  <c r="O16" s="1"/>
  <c r="M12"/>
  <c r="O12" s="1"/>
</calcChain>
</file>

<file path=xl/comments1.xml><?xml version="1.0" encoding="utf-8"?>
<comments xmlns="http://schemas.openxmlformats.org/spreadsheetml/2006/main">
  <authors>
    <author>RNDr. Evžen Müller</author>
  </authors>
  <commentList>
    <comment ref="I4" authorId="0">
      <text>
        <r>
          <rPr>
            <sz val="9"/>
            <color indexed="81"/>
            <rFont val="Tahoma"/>
            <family val="2"/>
            <charset val="238"/>
          </rPr>
          <t>Pomůže Evě Durmanové změna váhy známky u testu č.5 z hodnoty 5 na 6?</t>
        </r>
      </text>
    </comment>
    <comment ref="Q4" authorId="0">
      <text>
        <r>
          <rPr>
            <sz val="9"/>
            <color indexed="81"/>
            <rFont val="Tahoma"/>
            <family val="2"/>
            <charset val="238"/>
          </rPr>
          <t>Celková váha známek</t>
        </r>
      </text>
    </comment>
  </commentList>
</comments>
</file>

<file path=xl/sharedStrings.xml><?xml version="1.0" encoding="utf-8"?>
<sst xmlns="http://schemas.openxmlformats.org/spreadsheetml/2006/main" count="64" uniqueCount="61">
  <si>
    <t>—</t>
  </si>
  <si>
    <t>Celkem</t>
  </si>
  <si>
    <t>160 a více</t>
  </si>
  <si>
    <t>150–159,9</t>
  </si>
  <si>
    <t>140–149,9</t>
  </si>
  <si>
    <t>130–139,9</t>
  </si>
  <si>
    <t>120–129,9</t>
  </si>
  <si>
    <t>110–119,9</t>
  </si>
  <si>
    <t>100–109,9</t>
  </si>
  <si>
    <t>90–99,9</t>
  </si>
  <si>
    <t>80–89,9</t>
  </si>
  <si>
    <t>70–79,9</t>
  </si>
  <si>
    <t>60–69,9</t>
  </si>
  <si>
    <t>50–59,9</t>
  </si>
  <si>
    <t>Ženy</t>
  </si>
  <si>
    <t>Muži</t>
  </si>
  <si>
    <t>Počet pracovníků</t>
  </si>
  <si>
    <t>Interval hodinových
mezd (v Kč)</t>
  </si>
  <si>
    <t>Středy intervalů</t>
  </si>
  <si>
    <r>
      <t>x</t>
    </r>
    <r>
      <rPr>
        <i/>
        <vertAlign val="subscript"/>
        <sz val="11"/>
        <color theme="1"/>
        <rFont val="Calibri"/>
        <family val="2"/>
        <charset val="238"/>
        <scheme val="minor"/>
      </rPr>
      <t>i</t>
    </r>
    <r>
      <rPr>
        <i/>
        <sz val="11"/>
        <color theme="1"/>
        <rFont val="Calibri"/>
        <family val="2"/>
        <charset val="238"/>
        <scheme val="minor"/>
      </rPr>
      <t>n</t>
    </r>
    <r>
      <rPr>
        <i/>
        <vertAlign val="subscript"/>
        <sz val="11"/>
        <color theme="1"/>
        <rFont val="Calibri"/>
        <family val="2"/>
        <charset val="238"/>
        <scheme val="minor"/>
      </rPr>
      <t>i</t>
    </r>
  </si>
  <si>
    <r>
      <rPr>
        <i/>
        <sz val="11"/>
        <color theme="1"/>
        <rFont val="Calibri"/>
        <family val="2"/>
        <charset val="238"/>
        <scheme val="minor"/>
      </rPr>
      <t>x</t>
    </r>
    <r>
      <rPr>
        <i/>
        <vertAlign val="subscript"/>
        <sz val="11"/>
        <color theme="1"/>
        <rFont val="Calibri"/>
        <family val="2"/>
        <charset val="238"/>
        <scheme val="minor"/>
      </rPr>
      <t>i</t>
    </r>
  </si>
  <si>
    <t>Průměrná hodinová mzda v Kč (vážený aritmetický průměr)</t>
  </si>
  <si>
    <t>Bahníková Anna</t>
  </si>
  <si>
    <t>Durmanová Eva</t>
  </si>
  <si>
    <t>Fuchtl Kryštof</t>
  </si>
  <si>
    <t>Granát Adolf</t>
  </si>
  <si>
    <t>Hrozný Ivan</t>
  </si>
  <si>
    <t>Choroš Miloš</t>
  </si>
  <si>
    <t>Junák Jan</t>
  </si>
  <si>
    <t>Klystýr Lumír</t>
  </si>
  <si>
    <t>Korbel Jiří</t>
  </si>
  <si>
    <t>Lemur Kazimír</t>
  </si>
  <si>
    <t>Mumínková Marie</t>
  </si>
  <si>
    <t>Nechodil Radek</t>
  </si>
  <si>
    <t>Nechybělová Běla</t>
  </si>
  <si>
    <t>Opuchlá Magdalena</t>
  </si>
  <si>
    <t>Ostnatá Růžena</t>
  </si>
  <si>
    <t>Ramenatá Mahulena</t>
  </si>
  <si>
    <t>Šemík Horymír</t>
  </si>
  <si>
    <t>Tlustá Berta</t>
  </si>
  <si>
    <t>Vylámal Kristián</t>
  </si>
  <si>
    <t>Vyžlová Hermína</t>
  </si>
  <si>
    <t>váha</t>
  </si>
  <si>
    <t>1. ČPP</t>
  </si>
  <si>
    <t>2. ČPP</t>
  </si>
  <si>
    <t>Test 1</t>
  </si>
  <si>
    <t>Test 2</t>
  </si>
  <si>
    <t>Test 4</t>
  </si>
  <si>
    <t>Test 3</t>
  </si>
  <si>
    <t>Test 5</t>
  </si>
  <si>
    <t>Úkol 1</t>
  </si>
  <si>
    <t>Úkol 2</t>
  </si>
  <si>
    <t>Průměr</t>
  </si>
  <si>
    <t>Známka</t>
  </si>
  <si>
    <t>klasifikováno</t>
  </si>
  <si>
    <t>Jikrnáčová Rybana</t>
  </si>
  <si>
    <t>Mravenec Ferdinand</t>
  </si>
  <si>
    <t>Sarajevo Ferdinand</t>
  </si>
  <si>
    <t>„Průměr“ 
známek</t>
  </si>
  <si>
    <t>„Známka“</t>
  </si>
  <si>
    <t>Vážený aritmetický průměr × aritmetický průměr</t>
  </si>
</sst>
</file>

<file path=xl/styles.xml><?xml version="1.0" encoding="utf-8"?>
<styleSheet xmlns="http://schemas.openxmlformats.org/spreadsheetml/2006/main">
  <numFmts count="3">
    <numFmt numFmtId="43" formatCode="_-* #,##0.00\ _K_č_-;\-* #,##0.00\ _K_č_-;_-* &quot;-&quot;??\ _K_č_-;_-@_-"/>
    <numFmt numFmtId="164" formatCode="0.0"/>
    <numFmt numFmtId="165" formatCode="#,##0_ ;\-#,##0\ "/>
  </numFmts>
  <fonts count="1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vertAlign val="subscript"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 CE"/>
      <family val="2"/>
      <charset val="238"/>
    </font>
    <font>
      <sz val="11"/>
      <color theme="0" tint="-0.34998626667073579"/>
      <name val="Calibri"/>
      <family val="2"/>
      <charset val="238"/>
      <scheme val="minor"/>
    </font>
    <font>
      <b/>
      <sz val="11"/>
      <color theme="0" tint="-0.249977111117893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/>
    </xf>
    <xf numFmtId="164" fontId="0" fillId="0" borderId="2" xfId="0" applyNumberFormat="1" applyBorder="1" applyAlignment="1">
      <alignment horizontal="right" indent="3"/>
    </xf>
    <xf numFmtId="0" fontId="0" fillId="2" borderId="2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/>
    </xf>
    <xf numFmtId="1" fontId="0" fillId="4" borderId="5" xfId="0" applyNumberFormat="1" applyFill="1" applyBorder="1" applyAlignment="1">
      <alignment horizontal="right" indent="3"/>
    </xf>
    <xf numFmtId="3" fontId="0" fillId="3" borderId="2" xfId="0" applyNumberFormat="1" applyFill="1" applyBorder="1" applyAlignment="1">
      <alignment horizontal="right" indent="2"/>
    </xf>
    <xf numFmtId="3" fontId="0" fillId="3" borderId="5" xfId="0" applyNumberFormat="1" applyFill="1" applyBorder="1" applyAlignment="1">
      <alignment horizontal="right" indent="2"/>
    </xf>
    <xf numFmtId="165" fontId="0" fillId="2" borderId="1" xfId="1" applyNumberFormat="1" applyFont="1" applyFill="1" applyBorder="1" applyAlignment="1">
      <alignment horizontal="right" indent="2"/>
    </xf>
    <xf numFmtId="165" fontId="0" fillId="2" borderId="4" xfId="1" applyNumberFormat="1" applyFont="1" applyFill="1" applyBorder="1" applyAlignment="1">
      <alignment horizontal="right" indent="2"/>
    </xf>
    <xf numFmtId="2" fontId="5" fillId="3" borderId="2" xfId="0" applyNumberFormat="1" applyFont="1" applyFill="1" applyBorder="1" applyAlignment="1">
      <alignment horizontal="right" indent="1"/>
    </xf>
    <xf numFmtId="2" fontId="2" fillId="2" borderId="1" xfId="0" applyNumberFormat="1" applyFont="1" applyFill="1" applyBorder="1" applyAlignment="1">
      <alignment horizontal="right" indent="1"/>
    </xf>
    <xf numFmtId="0" fontId="0" fillId="0" borderId="5" xfId="0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6" fillId="0" borderId="25" xfId="0" applyFont="1" applyBorder="1" applyAlignment="1">
      <alignment horizontal="left"/>
    </xf>
    <xf numFmtId="0" fontId="6" fillId="0" borderId="26" xfId="0" applyFont="1" applyBorder="1"/>
    <xf numFmtId="0" fontId="2" fillId="0" borderId="27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0" xfId="0" applyBorder="1" applyAlignment="1">
      <alignment horizontal="center"/>
    </xf>
    <xf numFmtId="0" fontId="6" fillId="0" borderId="31" xfId="0" applyFont="1" applyBorder="1"/>
    <xf numFmtId="0" fontId="0" fillId="0" borderId="3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3" xfId="0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23" xfId="0" applyBorder="1" applyAlignment="1">
      <alignment horizontal="right" indent="1"/>
    </xf>
    <xf numFmtId="0" fontId="0" fillId="0" borderId="24" xfId="0" applyBorder="1" applyAlignment="1">
      <alignment horizontal="right" indent="1"/>
    </xf>
    <xf numFmtId="1" fontId="2" fillId="0" borderId="18" xfId="0" applyNumberFormat="1" applyFont="1" applyBorder="1" applyAlignment="1">
      <alignment horizontal="center"/>
    </xf>
    <xf numFmtId="0" fontId="0" fillId="0" borderId="16" xfId="0" applyBorder="1"/>
    <xf numFmtId="2" fontId="7" fillId="0" borderId="25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36" xfId="0" applyBorder="1"/>
    <xf numFmtId="1" fontId="8" fillId="0" borderId="18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wrapText="1"/>
    </xf>
    <xf numFmtId="0" fontId="2" fillId="0" borderId="35" xfId="0" applyFont="1" applyBorder="1" applyAlignment="1">
      <alignment horizont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2" xfId="0" applyFill="1" applyBorder="1" applyAlignment="1">
      <alignment horizontal="center"/>
    </xf>
  </cellXfs>
  <cellStyles count="2">
    <cellStyle name="čárky" xfId="1" builtinId="3"/>
    <cellStyle name="normální" xfId="0" builtinId="0"/>
  </cellStyles>
  <dxfs count="2">
    <dxf>
      <font>
        <color rgb="FFFF0000"/>
      </font>
    </dxf>
    <dxf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Q28"/>
  <sheetViews>
    <sheetView tabSelected="1" topLeftCell="B1" zoomScale="140" zoomScaleNormal="140" workbookViewId="0">
      <selection activeCell="I4" sqref="I4"/>
    </sheetView>
  </sheetViews>
  <sheetFormatPr defaultRowHeight="15"/>
  <cols>
    <col min="2" max="2" width="20" customWidth="1"/>
    <col min="3" max="12" width="9.7109375" customWidth="1"/>
    <col min="13" max="13" width="9.28515625" bestFit="1" customWidth="1"/>
    <col min="14" max="14" width="9.140625" customWidth="1"/>
    <col min="16" max="16" width="4.28515625" customWidth="1"/>
    <col min="17" max="17" width="9.140625" customWidth="1"/>
  </cols>
  <sheetData>
    <row r="1" spans="2:17" ht="26.25">
      <c r="B1" s="64" t="s">
        <v>60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2:17" ht="5.25" customHeight="1" thickBot="1"/>
    <row r="3" spans="2:17">
      <c r="B3" s="46" t="s">
        <v>54</v>
      </c>
      <c r="C3" s="28" t="s">
        <v>43</v>
      </c>
      <c r="D3" s="26" t="s">
        <v>44</v>
      </c>
      <c r="E3" s="26" t="s">
        <v>45</v>
      </c>
      <c r="F3" s="26" t="s">
        <v>46</v>
      </c>
      <c r="G3" s="26" t="s">
        <v>48</v>
      </c>
      <c r="H3" s="26" t="s">
        <v>47</v>
      </c>
      <c r="I3" s="26" t="s">
        <v>49</v>
      </c>
      <c r="J3" s="26" t="s">
        <v>50</v>
      </c>
      <c r="K3" s="32" t="s">
        <v>51</v>
      </c>
      <c r="L3" s="60" t="s">
        <v>58</v>
      </c>
      <c r="M3" s="56" t="s">
        <v>52</v>
      </c>
      <c r="N3" s="62" t="s">
        <v>59</v>
      </c>
      <c r="O3" s="58" t="s">
        <v>53</v>
      </c>
    </row>
    <row r="4" spans="2:17" ht="15.75" thickBot="1">
      <c r="B4" s="47" t="s">
        <v>42</v>
      </c>
      <c r="C4" s="29">
        <v>10</v>
      </c>
      <c r="D4" s="27">
        <v>10</v>
      </c>
      <c r="E4" s="27">
        <v>6</v>
      </c>
      <c r="F4" s="27">
        <v>6</v>
      </c>
      <c r="G4" s="27">
        <v>6</v>
      </c>
      <c r="H4" s="27">
        <v>6</v>
      </c>
      <c r="I4" s="27">
        <v>5</v>
      </c>
      <c r="J4" s="27">
        <v>4</v>
      </c>
      <c r="K4" s="33">
        <v>4</v>
      </c>
      <c r="L4" s="61"/>
      <c r="M4" s="57"/>
      <c r="N4" s="63"/>
      <c r="O4" s="59"/>
      <c r="Q4" s="55">
        <f>SUM(C4:K4)</f>
        <v>57</v>
      </c>
    </row>
    <row r="5" spans="2:17">
      <c r="B5" s="30" t="s">
        <v>22</v>
      </c>
      <c r="C5" s="34">
        <v>2</v>
      </c>
      <c r="D5" s="35">
        <v>1</v>
      </c>
      <c r="E5" s="35">
        <v>2</v>
      </c>
      <c r="F5" s="35">
        <v>1</v>
      </c>
      <c r="G5" s="35">
        <v>3</v>
      </c>
      <c r="H5" s="35">
        <v>2</v>
      </c>
      <c r="I5" s="35">
        <v>1</v>
      </c>
      <c r="J5" s="35">
        <v>2</v>
      </c>
      <c r="K5" s="36">
        <v>1</v>
      </c>
      <c r="L5" s="50">
        <f>AVERAGE(C5:K5)</f>
        <v>1.6666666666666667</v>
      </c>
      <c r="M5" s="51">
        <f t="shared" ref="M5:M27" si="0">SUMPRODUCT(C$4:K$4,C5:K5)/Q$4</f>
        <v>1.6666666666666667</v>
      </c>
      <c r="N5" s="54">
        <f>ROUND(L5,0)</f>
        <v>2</v>
      </c>
      <c r="O5" s="48">
        <f>ROUND(M5,0)</f>
        <v>2</v>
      </c>
    </row>
    <row r="6" spans="2:17">
      <c r="B6" s="31" t="s">
        <v>23</v>
      </c>
      <c r="C6" s="37">
        <v>2</v>
      </c>
      <c r="D6" s="25">
        <v>3</v>
      </c>
      <c r="E6" s="25">
        <v>2</v>
      </c>
      <c r="F6" s="25">
        <v>3</v>
      </c>
      <c r="G6" s="25">
        <v>5</v>
      </c>
      <c r="H6" s="25">
        <v>2</v>
      </c>
      <c r="I6" s="25">
        <v>1</v>
      </c>
      <c r="J6" s="25">
        <v>3</v>
      </c>
      <c r="K6" s="38">
        <v>1</v>
      </c>
      <c r="L6" s="50">
        <f t="shared" ref="L6:L27" si="1">AVERAGE(C6:K6)</f>
        <v>2.4444444444444446</v>
      </c>
      <c r="M6" s="51">
        <f t="shared" si="0"/>
        <v>2.5087719298245612</v>
      </c>
      <c r="N6" s="54">
        <f t="shared" ref="N6:N27" si="2">ROUND(L6,0)</f>
        <v>2</v>
      </c>
      <c r="O6" s="48">
        <f t="shared" ref="O6:O27" si="3">ROUND(M6,0)</f>
        <v>3</v>
      </c>
    </row>
    <row r="7" spans="2:17">
      <c r="B7" s="31" t="s">
        <v>24</v>
      </c>
      <c r="C7" s="37">
        <v>3</v>
      </c>
      <c r="D7" s="25">
        <v>3</v>
      </c>
      <c r="E7" s="25">
        <v>5</v>
      </c>
      <c r="F7" s="25">
        <v>3</v>
      </c>
      <c r="G7" s="25">
        <v>4</v>
      </c>
      <c r="H7" s="25">
        <v>3</v>
      </c>
      <c r="I7" s="25">
        <v>2</v>
      </c>
      <c r="J7" s="25">
        <v>3</v>
      </c>
      <c r="K7" s="38">
        <v>2</v>
      </c>
      <c r="L7" s="50">
        <f t="shared" si="1"/>
        <v>3.1111111111111112</v>
      </c>
      <c r="M7" s="51">
        <f t="shared" si="0"/>
        <v>3.1578947368421053</v>
      </c>
      <c r="N7" s="54">
        <f t="shared" si="2"/>
        <v>3</v>
      </c>
      <c r="O7" s="48">
        <f t="shared" si="3"/>
        <v>3</v>
      </c>
    </row>
    <row r="8" spans="2:17">
      <c r="B8" s="31" t="s">
        <v>25</v>
      </c>
      <c r="C8" s="37">
        <v>1</v>
      </c>
      <c r="D8" s="25">
        <v>4</v>
      </c>
      <c r="E8" s="25">
        <v>2</v>
      </c>
      <c r="F8" s="25">
        <v>3</v>
      </c>
      <c r="G8" s="25">
        <v>5</v>
      </c>
      <c r="H8" s="25">
        <v>2</v>
      </c>
      <c r="I8" s="25">
        <v>1</v>
      </c>
      <c r="J8" s="25">
        <v>2</v>
      </c>
      <c r="K8" s="38">
        <v>1</v>
      </c>
      <c r="L8" s="50">
        <f t="shared" si="1"/>
        <v>2.3333333333333335</v>
      </c>
      <c r="M8" s="51">
        <f t="shared" si="0"/>
        <v>2.4385964912280702</v>
      </c>
      <c r="N8" s="54">
        <f t="shared" si="2"/>
        <v>2</v>
      </c>
      <c r="O8" s="48">
        <f t="shared" si="3"/>
        <v>2</v>
      </c>
    </row>
    <row r="9" spans="2:17">
      <c r="B9" s="31" t="s">
        <v>26</v>
      </c>
      <c r="C9" s="37">
        <v>4</v>
      </c>
      <c r="D9" s="25">
        <v>5</v>
      </c>
      <c r="E9" s="25">
        <v>5</v>
      </c>
      <c r="F9" s="25">
        <v>3</v>
      </c>
      <c r="G9" s="25">
        <v>4</v>
      </c>
      <c r="H9" s="25">
        <v>5</v>
      </c>
      <c r="I9" s="25">
        <v>4</v>
      </c>
      <c r="J9" s="25">
        <v>3</v>
      </c>
      <c r="K9" s="38">
        <v>2</v>
      </c>
      <c r="L9" s="50">
        <f t="shared" si="1"/>
        <v>3.8888888888888888</v>
      </c>
      <c r="M9" s="51">
        <f t="shared" si="0"/>
        <v>4.0701754385964914</v>
      </c>
      <c r="N9" s="54">
        <f t="shared" si="2"/>
        <v>4</v>
      </c>
      <c r="O9" s="48">
        <f t="shared" si="3"/>
        <v>4</v>
      </c>
    </row>
    <row r="10" spans="2:17">
      <c r="B10" s="31" t="s">
        <v>27</v>
      </c>
      <c r="C10" s="37">
        <v>5</v>
      </c>
      <c r="D10" s="25">
        <v>5</v>
      </c>
      <c r="E10" s="25">
        <v>4</v>
      </c>
      <c r="F10" s="25">
        <v>4</v>
      </c>
      <c r="G10" s="25">
        <v>5</v>
      </c>
      <c r="H10" s="25">
        <v>4</v>
      </c>
      <c r="I10" s="25">
        <v>5</v>
      </c>
      <c r="J10" s="25">
        <v>4</v>
      </c>
      <c r="K10" s="38">
        <v>4</v>
      </c>
      <c r="L10" s="50">
        <f t="shared" si="1"/>
        <v>4.4444444444444446</v>
      </c>
      <c r="M10" s="51">
        <f t="shared" si="0"/>
        <v>4.5438596491228074</v>
      </c>
      <c r="N10" s="54">
        <f t="shared" si="2"/>
        <v>4</v>
      </c>
      <c r="O10" s="48">
        <f t="shared" si="3"/>
        <v>5</v>
      </c>
    </row>
    <row r="11" spans="2:17">
      <c r="B11" s="31" t="s">
        <v>55</v>
      </c>
      <c r="C11" s="37">
        <v>1</v>
      </c>
      <c r="D11" s="25">
        <v>3</v>
      </c>
      <c r="E11" s="25">
        <v>1</v>
      </c>
      <c r="F11" s="25">
        <v>3</v>
      </c>
      <c r="G11" s="25">
        <v>2</v>
      </c>
      <c r="H11" s="25">
        <v>5</v>
      </c>
      <c r="I11" s="25">
        <v>4</v>
      </c>
      <c r="J11" s="25">
        <v>2</v>
      </c>
      <c r="K11" s="38">
        <v>1</v>
      </c>
      <c r="L11" s="50">
        <f t="shared" si="1"/>
        <v>2.4444444444444446</v>
      </c>
      <c r="M11" s="51">
        <f t="shared" si="0"/>
        <v>2.4210526315789473</v>
      </c>
      <c r="N11" s="54">
        <f t="shared" si="2"/>
        <v>2</v>
      </c>
      <c r="O11" s="48">
        <f t="shared" si="3"/>
        <v>2</v>
      </c>
    </row>
    <row r="12" spans="2:17">
      <c r="B12" s="31" t="s">
        <v>28</v>
      </c>
      <c r="C12" s="37">
        <v>1</v>
      </c>
      <c r="D12" s="25">
        <v>1</v>
      </c>
      <c r="E12" s="25">
        <v>2</v>
      </c>
      <c r="F12" s="25">
        <v>1</v>
      </c>
      <c r="G12" s="25">
        <v>2</v>
      </c>
      <c r="H12" s="25">
        <v>1</v>
      </c>
      <c r="I12" s="25">
        <v>1</v>
      </c>
      <c r="J12" s="25">
        <v>3</v>
      </c>
      <c r="K12" s="38">
        <v>3</v>
      </c>
      <c r="L12" s="50">
        <f t="shared" si="1"/>
        <v>1.6666666666666667</v>
      </c>
      <c r="M12" s="51">
        <f t="shared" si="0"/>
        <v>1.4912280701754386</v>
      </c>
      <c r="N12" s="54">
        <f t="shared" si="2"/>
        <v>2</v>
      </c>
      <c r="O12" s="48">
        <f t="shared" si="3"/>
        <v>1</v>
      </c>
    </row>
    <row r="13" spans="2:17">
      <c r="B13" s="31" t="s">
        <v>29</v>
      </c>
      <c r="C13" s="37">
        <v>2</v>
      </c>
      <c r="D13" s="25">
        <v>2</v>
      </c>
      <c r="E13" s="25">
        <v>2</v>
      </c>
      <c r="F13" s="25">
        <v>2</v>
      </c>
      <c r="G13" s="25">
        <v>2</v>
      </c>
      <c r="H13" s="25">
        <v>2</v>
      </c>
      <c r="I13" s="25">
        <v>2</v>
      </c>
      <c r="J13" s="25">
        <v>1</v>
      </c>
      <c r="K13" s="38">
        <v>1</v>
      </c>
      <c r="L13" s="50">
        <f t="shared" si="1"/>
        <v>1.7777777777777777</v>
      </c>
      <c r="M13" s="51">
        <f t="shared" si="0"/>
        <v>1.8596491228070176</v>
      </c>
      <c r="N13" s="54">
        <f t="shared" si="2"/>
        <v>2</v>
      </c>
      <c r="O13" s="48">
        <f t="shared" si="3"/>
        <v>2</v>
      </c>
    </row>
    <row r="14" spans="2:17">
      <c r="B14" s="31" t="s">
        <v>30</v>
      </c>
      <c r="C14" s="37">
        <v>4</v>
      </c>
      <c r="D14" s="25">
        <v>5</v>
      </c>
      <c r="E14" s="25">
        <v>4</v>
      </c>
      <c r="F14" s="25">
        <v>5</v>
      </c>
      <c r="G14" s="25">
        <v>4</v>
      </c>
      <c r="H14" s="25">
        <v>5</v>
      </c>
      <c r="I14" s="25">
        <v>4</v>
      </c>
      <c r="J14" s="25">
        <v>5</v>
      </c>
      <c r="K14" s="38">
        <v>5</v>
      </c>
      <c r="L14" s="50">
        <f t="shared" si="1"/>
        <v>4.5555555555555554</v>
      </c>
      <c r="M14" s="51">
        <f t="shared" si="0"/>
        <v>4.5263157894736841</v>
      </c>
      <c r="N14" s="54">
        <f t="shared" si="2"/>
        <v>5</v>
      </c>
      <c r="O14" s="48">
        <f t="shared" si="3"/>
        <v>5</v>
      </c>
    </row>
    <row r="15" spans="2:17">
      <c r="B15" s="31" t="s">
        <v>31</v>
      </c>
      <c r="C15" s="37">
        <v>2</v>
      </c>
      <c r="D15" s="25">
        <v>2</v>
      </c>
      <c r="E15" s="25">
        <v>1</v>
      </c>
      <c r="F15" s="25">
        <v>2</v>
      </c>
      <c r="G15" s="25">
        <v>1</v>
      </c>
      <c r="H15" s="25">
        <v>4</v>
      </c>
      <c r="I15" s="25">
        <v>2</v>
      </c>
      <c r="J15" s="25">
        <v>5</v>
      </c>
      <c r="K15" s="38">
        <v>1</v>
      </c>
      <c r="L15" s="50">
        <f t="shared" si="1"/>
        <v>2.2222222222222223</v>
      </c>
      <c r="M15" s="51">
        <f t="shared" si="0"/>
        <v>2.1403508771929824</v>
      </c>
      <c r="N15" s="54">
        <f t="shared" si="2"/>
        <v>2</v>
      </c>
      <c r="O15" s="48">
        <f t="shared" si="3"/>
        <v>2</v>
      </c>
    </row>
    <row r="16" spans="2:17">
      <c r="B16" s="31" t="s">
        <v>56</v>
      </c>
      <c r="C16" s="37">
        <v>2</v>
      </c>
      <c r="D16" s="25">
        <v>2</v>
      </c>
      <c r="E16" s="25">
        <v>3</v>
      </c>
      <c r="F16" s="25">
        <v>2</v>
      </c>
      <c r="G16" s="25">
        <v>3</v>
      </c>
      <c r="H16" s="25">
        <v>1</v>
      </c>
      <c r="I16" s="25">
        <v>2</v>
      </c>
      <c r="J16" s="25">
        <v>2</v>
      </c>
      <c r="K16" s="38">
        <v>3</v>
      </c>
      <c r="L16" s="50">
        <f t="shared" si="1"/>
        <v>2.2222222222222223</v>
      </c>
      <c r="M16" s="51">
        <f t="shared" si="0"/>
        <v>2.1754385964912282</v>
      </c>
      <c r="N16" s="54">
        <f t="shared" si="2"/>
        <v>2</v>
      </c>
      <c r="O16" s="48">
        <f t="shared" si="3"/>
        <v>2</v>
      </c>
    </row>
    <row r="17" spans="2:15">
      <c r="B17" s="31" t="s">
        <v>32</v>
      </c>
      <c r="C17" s="37">
        <v>3</v>
      </c>
      <c r="D17" s="25">
        <v>1</v>
      </c>
      <c r="E17" s="25">
        <v>4</v>
      </c>
      <c r="F17" s="25">
        <v>3</v>
      </c>
      <c r="G17" s="25">
        <v>2</v>
      </c>
      <c r="H17" s="25">
        <v>2</v>
      </c>
      <c r="I17" s="25">
        <v>1</v>
      </c>
      <c r="J17" s="25">
        <v>4</v>
      </c>
      <c r="K17" s="38">
        <v>1</v>
      </c>
      <c r="L17" s="50">
        <f t="shared" si="1"/>
        <v>2.3333333333333335</v>
      </c>
      <c r="M17" s="51">
        <f t="shared" si="0"/>
        <v>2.2982456140350878</v>
      </c>
      <c r="N17" s="54">
        <f t="shared" si="2"/>
        <v>2</v>
      </c>
      <c r="O17" s="48">
        <f t="shared" si="3"/>
        <v>2</v>
      </c>
    </row>
    <row r="18" spans="2:15">
      <c r="B18" s="31" t="s">
        <v>33</v>
      </c>
      <c r="C18" s="37">
        <v>3</v>
      </c>
      <c r="D18" s="25">
        <v>2</v>
      </c>
      <c r="E18" s="25">
        <v>2</v>
      </c>
      <c r="F18" s="25">
        <v>3</v>
      </c>
      <c r="G18" s="25">
        <v>3</v>
      </c>
      <c r="H18" s="25">
        <v>4</v>
      </c>
      <c r="I18" s="25">
        <v>2</v>
      </c>
      <c r="J18" s="25">
        <v>2</v>
      </c>
      <c r="K18" s="38">
        <v>2</v>
      </c>
      <c r="L18" s="50">
        <f t="shared" si="1"/>
        <v>2.5555555555555554</v>
      </c>
      <c r="M18" s="51">
        <f t="shared" si="0"/>
        <v>2.5964912280701755</v>
      </c>
      <c r="N18" s="54">
        <f t="shared" si="2"/>
        <v>3</v>
      </c>
      <c r="O18" s="48">
        <f t="shared" si="3"/>
        <v>3</v>
      </c>
    </row>
    <row r="19" spans="2:15">
      <c r="B19" s="31" t="s">
        <v>34</v>
      </c>
      <c r="C19" s="37">
        <v>3</v>
      </c>
      <c r="D19" s="25">
        <v>3</v>
      </c>
      <c r="E19" s="25">
        <v>4</v>
      </c>
      <c r="F19" s="25">
        <v>2</v>
      </c>
      <c r="G19" s="25">
        <v>5</v>
      </c>
      <c r="H19" s="25">
        <v>3</v>
      </c>
      <c r="I19" s="25">
        <v>2</v>
      </c>
      <c r="J19" s="25">
        <v>3</v>
      </c>
      <c r="K19" s="38">
        <v>2</v>
      </c>
      <c r="L19" s="50">
        <f t="shared" si="1"/>
        <v>3</v>
      </c>
      <c r="M19" s="51">
        <f t="shared" si="0"/>
        <v>3.0526315789473686</v>
      </c>
      <c r="N19" s="54">
        <f t="shared" si="2"/>
        <v>3</v>
      </c>
      <c r="O19" s="48">
        <f t="shared" si="3"/>
        <v>3</v>
      </c>
    </row>
    <row r="20" spans="2:15">
      <c r="B20" s="31" t="s">
        <v>35</v>
      </c>
      <c r="C20" s="37">
        <v>4</v>
      </c>
      <c r="D20" s="25">
        <v>3</v>
      </c>
      <c r="E20" s="25">
        <v>3</v>
      </c>
      <c r="F20" s="25">
        <v>4</v>
      </c>
      <c r="G20" s="25">
        <v>2</v>
      </c>
      <c r="H20" s="25">
        <v>5</v>
      </c>
      <c r="I20" s="25">
        <v>3</v>
      </c>
      <c r="J20" s="25">
        <v>5</v>
      </c>
      <c r="K20" s="38">
        <v>2</v>
      </c>
      <c r="L20" s="50">
        <f t="shared" si="1"/>
        <v>3.4444444444444446</v>
      </c>
      <c r="M20" s="51">
        <f t="shared" si="0"/>
        <v>3.4561403508771931</v>
      </c>
      <c r="N20" s="54">
        <f t="shared" si="2"/>
        <v>3</v>
      </c>
      <c r="O20" s="48">
        <f t="shared" si="3"/>
        <v>3</v>
      </c>
    </row>
    <row r="21" spans="2:15">
      <c r="B21" s="31" t="s">
        <v>36</v>
      </c>
      <c r="C21" s="37">
        <v>3</v>
      </c>
      <c r="D21" s="25">
        <v>4</v>
      </c>
      <c r="E21" s="25">
        <v>2</v>
      </c>
      <c r="F21" s="25">
        <v>3</v>
      </c>
      <c r="G21" s="25">
        <v>4</v>
      </c>
      <c r="H21" s="25">
        <v>2</v>
      </c>
      <c r="I21" s="25">
        <v>5</v>
      </c>
      <c r="J21" s="25">
        <v>2</v>
      </c>
      <c r="K21" s="38">
        <v>4</v>
      </c>
      <c r="L21" s="50">
        <f t="shared" si="1"/>
        <v>3.2222222222222223</v>
      </c>
      <c r="M21" s="51">
        <f t="shared" si="0"/>
        <v>3.2456140350877192</v>
      </c>
      <c r="N21" s="54">
        <f t="shared" si="2"/>
        <v>3</v>
      </c>
      <c r="O21" s="48">
        <f t="shared" si="3"/>
        <v>3</v>
      </c>
    </row>
    <row r="22" spans="2:15">
      <c r="B22" s="31" t="s">
        <v>37</v>
      </c>
      <c r="C22" s="37">
        <v>3</v>
      </c>
      <c r="D22" s="25">
        <v>2</v>
      </c>
      <c r="E22" s="25">
        <v>3</v>
      </c>
      <c r="F22" s="25">
        <v>2</v>
      </c>
      <c r="G22" s="25">
        <v>2</v>
      </c>
      <c r="H22" s="25">
        <v>1</v>
      </c>
      <c r="I22" s="25">
        <v>2</v>
      </c>
      <c r="J22" s="25">
        <v>2</v>
      </c>
      <c r="K22" s="38">
        <v>1</v>
      </c>
      <c r="L22" s="50">
        <f t="shared" si="1"/>
        <v>2</v>
      </c>
      <c r="M22" s="51">
        <f t="shared" si="0"/>
        <v>2.1052631578947367</v>
      </c>
      <c r="N22" s="54">
        <f t="shared" si="2"/>
        <v>2</v>
      </c>
      <c r="O22" s="48">
        <f t="shared" si="3"/>
        <v>2</v>
      </c>
    </row>
    <row r="23" spans="2:15">
      <c r="B23" s="31" t="s">
        <v>57</v>
      </c>
      <c r="C23" s="37">
        <v>5</v>
      </c>
      <c r="D23" s="25">
        <v>5</v>
      </c>
      <c r="E23" s="25">
        <v>5</v>
      </c>
      <c r="F23" s="25">
        <v>5</v>
      </c>
      <c r="G23" s="25">
        <v>5</v>
      </c>
      <c r="H23" s="25">
        <v>5</v>
      </c>
      <c r="I23" s="25">
        <v>5</v>
      </c>
      <c r="J23" s="25">
        <v>2</v>
      </c>
      <c r="K23" s="38">
        <v>1</v>
      </c>
      <c r="L23" s="50">
        <f t="shared" si="1"/>
        <v>4.2222222222222223</v>
      </c>
      <c r="M23" s="51">
        <f t="shared" si="0"/>
        <v>4.5087719298245617</v>
      </c>
      <c r="N23" s="54">
        <f t="shared" si="2"/>
        <v>4</v>
      </c>
      <c r="O23" s="48">
        <f t="shared" si="3"/>
        <v>5</v>
      </c>
    </row>
    <row r="24" spans="2:15">
      <c r="B24" s="31" t="s">
        <v>38</v>
      </c>
      <c r="C24" s="37">
        <v>4</v>
      </c>
      <c r="D24" s="25">
        <v>1</v>
      </c>
      <c r="E24" s="25">
        <v>4</v>
      </c>
      <c r="F24" s="25">
        <v>1</v>
      </c>
      <c r="G24" s="25">
        <v>4</v>
      </c>
      <c r="H24" s="25">
        <v>1</v>
      </c>
      <c r="I24" s="25">
        <v>3</v>
      </c>
      <c r="J24" s="25">
        <v>5</v>
      </c>
      <c r="K24" s="38">
        <v>1</v>
      </c>
      <c r="L24" s="50">
        <f t="shared" si="1"/>
        <v>2.6666666666666665</v>
      </c>
      <c r="M24" s="51">
        <f t="shared" si="0"/>
        <v>2.6140350877192984</v>
      </c>
      <c r="N24" s="54">
        <f t="shared" si="2"/>
        <v>3</v>
      </c>
      <c r="O24" s="48">
        <f t="shared" si="3"/>
        <v>3</v>
      </c>
    </row>
    <row r="25" spans="2:15">
      <c r="B25" s="31" t="s">
        <v>39</v>
      </c>
      <c r="C25" s="37">
        <v>4</v>
      </c>
      <c r="D25" s="25">
        <v>5</v>
      </c>
      <c r="E25" s="25">
        <v>4</v>
      </c>
      <c r="F25" s="25">
        <v>5</v>
      </c>
      <c r="G25" s="25">
        <v>4</v>
      </c>
      <c r="H25" s="25">
        <v>4</v>
      </c>
      <c r="I25" s="25">
        <v>4</v>
      </c>
      <c r="J25" s="25">
        <v>4</v>
      </c>
      <c r="K25" s="38">
        <v>4</v>
      </c>
      <c r="L25" s="50">
        <f t="shared" si="1"/>
        <v>4.2222222222222223</v>
      </c>
      <c r="M25" s="51">
        <f t="shared" si="0"/>
        <v>4.2807017543859649</v>
      </c>
      <c r="N25" s="54">
        <f t="shared" si="2"/>
        <v>4</v>
      </c>
      <c r="O25" s="48">
        <f t="shared" si="3"/>
        <v>4</v>
      </c>
    </row>
    <row r="26" spans="2:15">
      <c r="B26" s="31" t="s">
        <v>40</v>
      </c>
      <c r="C26" s="37">
        <v>3</v>
      </c>
      <c r="D26" s="25">
        <v>1</v>
      </c>
      <c r="E26" s="25">
        <v>3</v>
      </c>
      <c r="F26" s="25">
        <v>3</v>
      </c>
      <c r="G26" s="25">
        <v>2</v>
      </c>
      <c r="H26" s="25">
        <v>3</v>
      </c>
      <c r="I26" s="25">
        <v>2</v>
      </c>
      <c r="J26" s="25">
        <v>3</v>
      </c>
      <c r="K26" s="38">
        <v>3</v>
      </c>
      <c r="L26" s="50">
        <f t="shared" si="1"/>
        <v>2.5555555555555554</v>
      </c>
      <c r="M26" s="51">
        <f t="shared" si="0"/>
        <v>2.4561403508771931</v>
      </c>
      <c r="N26" s="54">
        <f t="shared" si="2"/>
        <v>3</v>
      </c>
      <c r="O26" s="48">
        <f t="shared" si="3"/>
        <v>2</v>
      </c>
    </row>
    <row r="27" spans="2:15" ht="15.75" thickBot="1">
      <c r="B27" s="39" t="s">
        <v>41</v>
      </c>
      <c r="C27" s="40">
        <v>3</v>
      </c>
      <c r="D27" s="41">
        <v>3</v>
      </c>
      <c r="E27" s="41">
        <v>3</v>
      </c>
      <c r="F27" s="41">
        <v>1</v>
      </c>
      <c r="G27" s="41">
        <v>2</v>
      </c>
      <c r="H27" s="41">
        <v>3</v>
      </c>
      <c r="I27" s="41">
        <v>2</v>
      </c>
      <c r="J27" s="41">
        <v>3</v>
      </c>
      <c r="K27" s="42">
        <v>2</v>
      </c>
      <c r="L27" s="50">
        <f t="shared" si="1"/>
        <v>2.4444444444444446</v>
      </c>
      <c r="M27" s="51">
        <f t="shared" si="0"/>
        <v>2.5263157894736841</v>
      </c>
      <c r="N27" s="54">
        <f t="shared" si="2"/>
        <v>2</v>
      </c>
      <c r="O27" s="48">
        <f t="shared" si="3"/>
        <v>3</v>
      </c>
    </row>
    <row r="28" spans="2:15" ht="15.75" thickBot="1">
      <c r="B28" s="43" t="s">
        <v>52</v>
      </c>
      <c r="C28" s="52">
        <f>AVERAGE(C5:C27)</f>
        <v>2.9130434782608696</v>
      </c>
      <c r="D28" s="52">
        <f t="shared" ref="D28:K28" si="4">AVERAGE(D5:D27)</f>
        <v>2.8695652173913042</v>
      </c>
      <c r="E28" s="52">
        <f t="shared" si="4"/>
        <v>3.0434782608695654</v>
      </c>
      <c r="F28" s="52">
        <f t="shared" si="4"/>
        <v>2.7826086956521738</v>
      </c>
      <c r="G28" s="52">
        <f t="shared" si="4"/>
        <v>3.2608695652173911</v>
      </c>
      <c r="H28" s="52">
        <f t="shared" si="4"/>
        <v>3</v>
      </c>
      <c r="I28" s="52">
        <f t="shared" si="4"/>
        <v>2.6086956521739131</v>
      </c>
      <c r="J28" s="52">
        <f t="shared" si="4"/>
        <v>3.0434782608695654</v>
      </c>
      <c r="K28" s="52">
        <f t="shared" si="4"/>
        <v>2.0869565217391304</v>
      </c>
      <c r="L28" s="49"/>
      <c r="M28" s="45"/>
      <c r="N28" s="53"/>
      <c r="O28" s="44"/>
    </row>
  </sheetData>
  <mergeCells count="5">
    <mergeCell ref="M3:M4"/>
    <mergeCell ref="O3:O4"/>
    <mergeCell ref="L3:L4"/>
    <mergeCell ref="N3:N4"/>
    <mergeCell ref="B1:O1"/>
  </mergeCells>
  <conditionalFormatting sqref="B5:B28">
    <cfRule type="cellIs" dxfId="1" priority="2" stopIfTrue="1" operator="equal">
      <formula>"ano"</formula>
    </cfRule>
  </conditionalFormatting>
  <conditionalFormatting sqref="O5:O27">
    <cfRule type="cellIs" dxfId="0" priority="1" operator="notEqual">
      <formula>$N5</formula>
    </cfRule>
  </conditionalFormatting>
  <pageMargins left="0.7" right="0.7" top="0.78740157499999996" bottom="0.78740157499999996" header="0.3" footer="0.3"/>
  <pageSetup paperSize="9" orientation="portrait" verticalDpi="0" r:id="rId1"/>
  <ignoredErrors>
    <ignoredError sqref="C28:K28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G18"/>
  <sheetViews>
    <sheetView zoomScale="200" zoomScaleNormal="200" workbookViewId="0">
      <selection activeCell="B2" sqref="B2:B3"/>
    </sheetView>
  </sheetViews>
  <sheetFormatPr defaultRowHeight="15"/>
  <cols>
    <col min="1" max="1" width="2.7109375" customWidth="1"/>
    <col min="2" max="2" width="15.7109375" customWidth="1"/>
    <col min="3" max="7" width="11.7109375" customWidth="1"/>
  </cols>
  <sheetData>
    <row r="1" spans="2:7" ht="15.75" thickBot="1"/>
    <row r="2" spans="2:7" ht="33.75" customHeight="1">
      <c r="B2" s="66" t="s">
        <v>17</v>
      </c>
      <c r="C2" s="65" t="s">
        <v>16</v>
      </c>
      <c r="D2" s="65"/>
      <c r="E2" s="16" t="s">
        <v>18</v>
      </c>
      <c r="F2" s="68" t="s">
        <v>19</v>
      </c>
      <c r="G2" s="69"/>
    </row>
    <row r="3" spans="2:7" ht="18.75" thickBot="1">
      <c r="B3" s="67"/>
      <c r="C3" s="14" t="s">
        <v>15</v>
      </c>
      <c r="D3" s="15" t="s">
        <v>14</v>
      </c>
      <c r="E3" s="17" t="s">
        <v>20</v>
      </c>
      <c r="F3" s="14" t="s">
        <v>15</v>
      </c>
      <c r="G3" s="13" t="s">
        <v>14</v>
      </c>
    </row>
    <row r="4" spans="2:7">
      <c r="B4" s="12" t="s">
        <v>13</v>
      </c>
      <c r="C4" s="10">
        <v>4</v>
      </c>
      <c r="D4" s="9">
        <v>12</v>
      </c>
      <c r="E4" s="18">
        <v>55</v>
      </c>
      <c r="F4" s="20">
        <f>C4*E4</f>
        <v>220</v>
      </c>
      <c r="G4" s="22">
        <f>D4*E4</f>
        <v>660</v>
      </c>
    </row>
    <row r="5" spans="2:7">
      <c r="B5" s="11" t="s">
        <v>12</v>
      </c>
      <c r="C5" s="10">
        <v>11</v>
      </c>
      <c r="D5" s="9">
        <v>17</v>
      </c>
      <c r="E5" s="18">
        <v>65</v>
      </c>
      <c r="F5" s="20">
        <f t="shared" ref="F5:F15" si="0">C5*E5</f>
        <v>715</v>
      </c>
      <c r="G5" s="22">
        <f t="shared" ref="G5:G15" si="1">D5*E5</f>
        <v>1105</v>
      </c>
    </row>
    <row r="6" spans="2:7">
      <c r="B6" s="12" t="s">
        <v>11</v>
      </c>
      <c r="C6" s="10">
        <v>23</v>
      </c>
      <c r="D6" s="9">
        <v>21</v>
      </c>
      <c r="E6" s="18">
        <v>75</v>
      </c>
      <c r="F6" s="20">
        <f t="shared" si="0"/>
        <v>1725</v>
      </c>
      <c r="G6" s="22">
        <f t="shared" si="1"/>
        <v>1575</v>
      </c>
    </row>
    <row r="7" spans="2:7">
      <c r="B7" s="11" t="s">
        <v>10</v>
      </c>
      <c r="C7" s="10">
        <v>36</v>
      </c>
      <c r="D7" s="9">
        <v>28</v>
      </c>
      <c r="E7" s="18">
        <v>85</v>
      </c>
      <c r="F7" s="20">
        <f t="shared" si="0"/>
        <v>3060</v>
      </c>
      <c r="G7" s="22">
        <f t="shared" si="1"/>
        <v>2380</v>
      </c>
    </row>
    <row r="8" spans="2:7">
      <c r="B8" s="12" t="s">
        <v>9</v>
      </c>
      <c r="C8" s="10">
        <v>42</v>
      </c>
      <c r="D8" s="9">
        <v>31</v>
      </c>
      <c r="E8" s="18">
        <v>95</v>
      </c>
      <c r="F8" s="20">
        <f t="shared" si="0"/>
        <v>3990</v>
      </c>
      <c r="G8" s="22">
        <f t="shared" si="1"/>
        <v>2945</v>
      </c>
    </row>
    <row r="9" spans="2:7">
      <c r="B9" s="11" t="s">
        <v>8</v>
      </c>
      <c r="C9" s="10">
        <v>48</v>
      </c>
      <c r="D9" s="9">
        <v>27</v>
      </c>
      <c r="E9" s="18">
        <v>105</v>
      </c>
      <c r="F9" s="20">
        <f t="shared" si="0"/>
        <v>5040</v>
      </c>
      <c r="G9" s="22">
        <f t="shared" si="1"/>
        <v>2835</v>
      </c>
    </row>
    <row r="10" spans="2:7">
      <c r="B10" s="11" t="s">
        <v>7</v>
      </c>
      <c r="C10" s="10">
        <v>53</v>
      </c>
      <c r="D10" s="9">
        <v>25</v>
      </c>
      <c r="E10" s="18">
        <v>115</v>
      </c>
      <c r="F10" s="20">
        <f t="shared" si="0"/>
        <v>6095</v>
      </c>
      <c r="G10" s="22">
        <f t="shared" si="1"/>
        <v>2875</v>
      </c>
    </row>
    <row r="11" spans="2:7">
      <c r="B11" s="11" t="s">
        <v>6</v>
      </c>
      <c r="C11" s="10">
        <v>52</v>
      </c>
      <c r="D11" s="9">
        <v>22</v>
      </c>
      <c r="E11" s="18">
        <v>125</v>
      </c>
      <c r="F11" s="20">
        <f t="shared" si="0"/>
        <v>6500</v>
      </c>
      <c r="G11" s="22">
        <f t="shared" si="1"/>
        <v>2750</v>
      </c>
    </row>
    <row r="12" spans="2:7">
      <c r="B12" s="11" t="s">
        <v>5</v>
      </c>
      <c r="C12" s="10">
        <v>41</v>
      </c>
      <c r="D12" s="9">
        <v>18</v>
      </c>
      <c r="E12" s="18">
        <v>135</v>
      </c>
      <c r="F12" s="20">
        <f t="shared" si="0"/>
        <v>5535</v>
      </c>
      <c r="G12" s="22">
        <f t="shared" si="1"/>
        <v>2430</v>
      </c>
    </row>
    <row r="13" spans="2:7">
      <c r="B13" s="11" t="s">
        <v>4</v>
      </c>
      <c r="C13" s="10">
        <v>23</v>
      </c>
      <c r="D13" s="9">
        <v>14</v>
      </c>
      <c r="E13" s="18">
        <v>145</v>
      </c>
      <c r="F13" s="20">
        <f t="shared" si="0"/>
        <v>3335</v>
      </c>
      <c r="G13" s="22">
        <f t="shared" si="1"/>
        <v>2030</v>
      </c>
    </row>
    <row r="14" spans="2:7">
      <c r="B14" s="11" t="s">
        <v>3</v>
      </c>
      <c r="C14" s="10">
        <v>17</v>
      </c>
      <c r="D14" s="9">
        <v>9</v>
      </c>
      <c r="E14" s="18">
        <v>155</v>
      </c>
      <c r="F14" s="20">
        <f t="shared" si="0"/>
        <v>2635</v>
      </c>
      <c r="G14" s="22">
        <f t="shared" si="1"/>
        <v>1395</v>
      </c>
    </row>
    <row r="15" spans="2:7" ht="15.75" thickBot="1">
      <c r="B15" s="8" t="s">
        <v>2</v>
      </c>
      <c r="C15" s="7">
        <v>6</v>
      </c>
      <c r="D15" s="6">
        <v>4</v>
      </c>
      <c r="E15" s="18">
        <v>165</v>
      </c>
      <c r="F15" s="20">
        <f t="shared" si="0"/>
        <v>990</v>
      </c>
      <c r="G15" s="22">
        <f t="shared" si="1"/>
        <v>660</v>
      </c>
    </row>
    <row r="16" spans="2:7" ht="15.75" thickBot="1">
      <c r="B16" s="5" t="s">
        <v>1</v>
      </c>
      <c r="C16" s="2">
        <f>SUM(C4:C15)</f>
        <v>356</v>
      </c>
      <c r="D16" s="4">
        <f>SUM(D4:D15)</f>
        <v>228</v>
      </c>
      <c r="E16" s="3" t="s">
        <v>0</v>
      </c>
      <c r="F16" s="19">
        <f>SUM(F4:F15)</f>
        <v>39840</v>
      </c>
      <c r="G16" s="21">
        <f>SUM(G4:G15)</f>
        <v>23640</v>
      </c>
    </row>
    <row r="17" spans="2:7" ht="5.25" customHeight="1" thickBot="1">
      <c r="C17" s="1"/>
    </row>
    <row r="18" spans="2:7" ht="15.75" thickBot="1">
      <c r="B18" s="70" t="s">
        <v>21</v>
      </c>
      <c r="C18" s="71"/>
      <c r="D18" s="71"/>
      <c r="E18" s="71"/>
      <c r="F18" s="23">
        <f>F16/C16</f>
        <v>111.91011235955057</v>
      </c>
      <c r="G18" s="24">
        <f>G16/D16</f>
        <v>103.68421052631579</v>
      </c>
    </row>
  </sheetData>
  <mergeCells count="4">
    <mergeCell ref="C2:D2"/>
    <mergeCell ref="B2:B3"/>
    <mergeCell ref="F2:G2"/>
    <mergeCell ref="B18:E18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Klasifikace</vt:lpstr>
      <vt:lpstr>Hodinové mzdy</vt:lpstr>
    </vt:vector>
  </TitlesOfParts>
  <Company>Gymnázium, SOŠ, SOU a VOŠ, Hořice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RNDr. Evžen Müller</dc:creator>
  <cp:lastModifiedBy>RNDr. Evžen Müller</cp:lastModifiedBy>
  <dcterms:created xsi:type="dcterms:W3CDTF">2015-05-08T08:01:14Z</dcterms:created>
  <dcterms:modified xsi:type="dcterms:W3CDTF">2016-02-08T18:17:53Z</dcterms:modified>
</cp:coreProperties>
</file>